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0" yWindow="-60" windowWidth="25440" windowHeight="15330" firstSheet="1" activeTab="1"/>
  </bookViews>
  <sheets>
    <sheet name="MIR 2014" sheetId="1" state="hidden" r:id="rId1"/>
    <sheet name="Junio" sheetId="2" r:id="rId2"/>
    <sheet name="Actividades" sheetId="4" r:id="rId3"/>
    <sheet name="SPyANP a junio" sheetId="6" r:id="rId4"/>
    <sheet name="ANP a junio" sheetId="7" r:id="rId5"/>
    <sheet name="Hoja3" sheetId="3" state="hidden" r:id="rId6"/>
  </sheets>
  <definedNames>
    <definedName name="_xlnm._FilterDatabase" localSheetId="1" hidden="1">Junio!$B$6:$U$32</definedName>
    <definedName name="_xlnm._FilterDatabase" localSheetId="0" hidden="1">'MIR 2014'!$B$3:$AL$33</definedName>
    <definedName name="_xlnm._FilterDatabase" localSheetId="3" hidden="1">'SPyANP a junio'!$B$4:$I$313</definedName>
    <definedName name="_xlnm.Print_Area" localSheetId="1">Junio!$A$1:$W$34</definedName>
    <definedName name="_xlnm.Print_Titles" localSheetId="1">Junio!$C:$E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13" i="6" l="1"/>
  <c r="V313" i="6"/>
  <c r="U313" i="6"/>
  <c r="T313" i="6"/>
  <c r="S313" i="6"/>
  <c r="R313" i="6"/>
  <c r="Q313" i="6"/>
  <c r="P313" i="6"/>
  <c r="O313" i="6"/>
  <c r="N313" i="6"/>
  <c r="M313" i="6"/>
  <c r="L313" i="6"/>
  <c r="K313" i="6"/>
  <c r="J313" i="6"/>
  <c r="I313" i="6"/>
  <c r="H313" i="6"/>
  <c r="G313" i="6"/>
  <c r="F313" i="6"/>
  <c r="E313" i="6"/>
  <c r="D313" i="6"/>
  <c r="F8" i="4" l="1"/>
  <c r="F7" i="4"/>
  <c r="F6" i="4"/>
  <c r="F5" i="4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7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I8" i="2" l="1"/>
  <c r="O8" i="2" s="1"/>
  <c r="I13" i="2"/>
  <c r="O13" i="2" s="1"/>
  <c r="I29" i="2" l="1"/>
  <c r="O29" i="2" s="1"/>
  <c r="I15" i="2"/>
  <c r="O15" i="2" s="1"/>
  <c r="I9" i="2" l="1"/>
  <c r="I10" i="2"/>
  <c r="O10" i="2" s="1"/>
  <c r="I11" i="2"/>
  <c r="O11" i="2" s="1"/>
  <c r="I12" i="2"/>
  <c r="O12" i="2" s="1"/>
  <c r="I14" i="2"/>
  <c r="O14" i="2" s="1"/>
  <c r="I16" i="2"/>
  <c r="O16" i="2" s="1"/>
  <c r="I17" i="2"/>
  <c r="O17" i="2" s="1"/>
  <c r="I18" i="2"/>
  <c r="O18" i="2" s="1"/>
  <c r="I19" i="2"/>
  <c r="O19" i="2" s="1"/>
  <c r="I20" i="2"/>
  <c r="O20" i="2" s="1"/>
  <c r="I21" i="2"/>
  <c r="O21" i="2" s="1"/>
  <c r="I22" i="2"/>
  <c r="O22" i="2" s="1"/>
  <c r="I23" i="2"/>
  <c r="O23" i="2" s="1"/>
  <c r="I24" i="2"/>
  <c r="O24" i="2" s="1"/>
  <c r="I25" i="2"/>
  <c r="O25" i="2" s="1"/>
  <c r="I26" i="2"/>
  <c r="O26" i="2" s="1"/>
  <c r="I27" i="2"/>
  <c r="O27" i="2" s="1"/>
  <c r="I28" i="2"/>
  <c r="O28" i="2" s="1"/>
  <c r="I30" i="2"/>
  <c r="O30" i="2" s="1"/>
  <c r="I31" i="2"/>
  <c r="O31" i="2" s="1"/>
  <c r="I32" i="2"/>
  <c r="O32" i="2" s="1"/>
  <c r="I7" i="2"/>
  <c r="O9" i="2" l="1"/>
  <c r="O7" i="2" s="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l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X8" i="1"/>
  <c r="X9" i="1"/>
  <c r="X11" i="1"/>
  <c r="X12" i="1"/>
  <c r="X14" i="1"/>
  <c r="X15" i="1"/>
  <c r="X19" i="1"/>
  <c r="X20" i="1"/>
  <c r="X21" i="1"/>
  <c r="X22" i="1"/>
  <c r="X23" i="1"/>
  <c r="X24" i="1"/>
  <c r="X25" i="1"/>
  <c r="X26" i="1"/>
  <c r="X30" i="1"/>
  <c r="X5" i="1"/>
  <c r="L33" i="1"/>
  <c r="L32" i="1"/>
  <c r="L31" i="1"/>
  <c r="K30" i="1"/>
  <c r="L30" i="1" s="1"/>
  <c r="H30" i="1"/>
  <c r="L29" i="1"/>
  <c r="L28" i="1"/>
  <c r="L27" i="1"/>
  <c r="AG26" i="1"/>
  <c r="AA26" i="1"/>
  <c r="U26" i="1"/>
  <c r="K26" i="1"/>
  <c r="L26" i="1" s="1"/>
  <c r="H26" i="1"/>
  <c r="AG25" i="1"/>
  <c r="AA25" i="1"/>
  <c r="U25" i="1"/>
  <c r="K25" i="1"/>
  <c r="L25" i="1" s="1"/>
  <c r="H25" i="1"/>
  <c r="AH24" i="1"/>
  <c r="AB24" i="1"/>
  <c r="V24" i="1"/>
  <c r="K24" i="1"/>
  <c r="I24" i="1"/>
  <c r="AH23" i="1"/>
  <c r="AB23" i="1"/>
  <c r="V23" i="1"/>
  <c r="K23" i="1"/>
  <c r="L23" i="1" s="1"/>
  <c r="I23" i="1"/>
  <c r="AH22" i="1"/>
  <c r="AB22" i="1"/>
  <c r="V22" i="1"/>
  <c r="K22" i="1"/>
  <c r="I22" i="1"/>
  <c r="AH21" i="1"/>
  <c r="AB21" i="1"/>
  <c r="V21" i="1"/>
  <c r="K21" i="1"/>
  <c r="I21" i="1"/>
  <c r="H21" i="1"/>
  <c r="AH20" i="1"/>
  <c r="AB20" i="1"/>
  <c r="V20" i="1"/>
  <c r="K20" i="1"/>
  <c r="I20" i="1"/>
  <c r="H20" i="1" s="1"/>
  <c r="AH19" i="1"/>
  <c r="AB19" i="1"/>
  <c r="V19" i="1"/>
  <c r="K19" i="1"/>
  <c r="I19" i="1"/>
  <c r="H19" i="1" s="1"/>
  <c r="L18" i="1"/>
  <c r="L17" i="1"/>
  <c r="L16" i="1"/>
  <c r="AG15" i="1"/>
  <c r="U15" i="1"/>
  <c r="K15" i="1"/>
  <c r="L15" i="1" s="1"/>
  <c r="AH14" i="1"/>
  <c r="AB14" i="1"/>
  <c r="V14" i="1"/>
  <c r="K14" i="1"/>
  <c r="I14" i="1"/>
  <c r="F13" i="1"/>
  <c r="AG13" i="1" s="1"/>
  <c r="AG12" i="1"/>
  <c r="AA12" i="1"/>
  <c r="U12" i="1"/>
  <c r="K12" i="1"/>
  <c r="L12" i="1" s="1"/>
  <c r="H12" i="1"/>
  <c r="AG11" i="1"/>
  <c r="AA11" i="1"/>
  <c r="U11" i="1"/>
  <c r="K11" i="1"/>
  <c r="L11" i="1" s="1"/>
  <c r="H11" i="1"/>
  <c r="L10" i="1"/>
  <c r="AG9" i="1"/>
  <c r="AA9" i="1"/>
  <c r="U9" i="1"/>
  <c r="L9" i="1"/>
  <c r="H9" i="1"/>
  <c r="L8" i="1"/>
  <c r="L7" i="1"/>
  <c r="L6" i="1"/>
  <c r="AH5" i="1"/>
  <c r="AB5" i="1"/>
  <c r="V5" i="1"/>
  <c r="K5" i="1"/>
  <c r="L5" i="1" s="1"/>
  <c r="H5" i="1"/>
  <c r="I4" i="1"/>
  <c r="L4" i="1" s="1"/>
  <c r="K13" i="1" l="1"/>
  <c r="L13" i="1" s="1"/>
  <c r="U13" i="1"/>
  <c r="AA13" i="1"/>
  <c r="H13" i="1"/>
  <c r="X13" i="1"/>
  <c r="L20" i="1"/>
  <c r="L21" i="1"/>
  <c r="L22" i="1"/>
  <c r="L14" i="1"/>
  <c r="L19" i="1"/>
  <c r="L24" i="1"/>
  <c r="Y5" i="1"/>
</calcChain>
</file>

<file path=xl/sharedStrings.xml><?xml version="1.0" encoding="utf-8"?>
<sst xmlns="http://schemas.openxmlformats.org/spreadsheetml/2006/main" count="1080" uniqueCount="599">
  <si>
    <t>MIR 2014</t>
  </si>
  <si>
    <t>ID</t>
  </si>
  <si>
    <t>Descripción</t>
  </si>
  <si>
    <t>Sub.</t>
  </si>
  <si>
    <t>Nivel</t>
  </si>
  <si>
    <t>1T #</t>
  </si>
  <si>
    <t>1T %</t>
  </si>
  <si>
    <t>Avance 1T 2014 #</t>
  </si>
  <si>
    <t>Avance 1T 2014  %</t>
  </si>
  <si>
    <t xml:space="preserve">Valoración </t>
  </si>
  <si>
    <t>Justificación</t>
  </si>
  <si>
    <t>2T #</t>
  </si>
  <si>
    <t>2T %</t>
  </si>
  <si>
    <t>3T #</t>
  </si>
  <si>
    <t>3T %</t>
  </si>
  <si>
    <t>4T #</t>
  </si>
  <si>
    <t>4T %</t>
  </si>
  <si>
    <t>Todas</t>
  </si>
  <si>
    <t>FIN</t>
  </si>
  <si>
    <t>SAA</t>
  </si>
  <si>
    <t>P</t>
  </si>
  <si>
    <t>SRN</t>
  </si>
  <si>
    <t>% Restauración suelo contaminado</t>
  </si>
  <si>
    <t>SII</t>
  </si>
  <si>
    <t>% Solicitudes revisión mov. trans. atendidas</t>
  </si>
  <si>
    <t>SJ</t>
  </si>
  <si>
    <t>% Renovación  certificados</t>
  </si>
  <si>
    <t>C</t>
  </si>
  <si>
    <t>% Instalaciones inspeccionadas</t>
  </si>
  <si>
    <t># Productos revisados</t>
  </si>
  <si>
    <t>% Resoluciones recursos revisión confirmadas por superior</t>
  </si>
  <si>
    <t>Semestral</t>
  </si>
  <si>
    <t>% Juicios nulidad ganados</t>
  </si>
  <si>
    <t>% Solicitudes certificado</t>
  </si>
  <si>
    <t>Act.</t>
  </si>
  <si>
    <t>% Procesos supervisados</t>
  </si>
  <si>
    <t>% Auditores supervisados</t>
  </si>
  <si>
    <t>% Resolución recursos: revisión, conmutaciones y revocaciones o modif. multas</t>
  </si>
  <si>
    <t>Más de 5% arriba de meta trimestral</t>
  </si>
  <si>
    <t>5% arriba y/o debajo de meta trimestral</t>
  </si>
  <si>
    <t>Entre 5 y 10% debajo de meta trimestral</t>
  </si>
  <si>
    <t>Más de 10% debajo de meta trimestral</t>
  </si>
  <si>
    <t xml:space="preserve">Aportación a la Gobernanza Ambiental </t>
  </si>
  <si>
    <t>% Certificados emitidos en el año</t>
  </si>
  <si>
    <t>% Cobertura con acciones de protección en ZVEAs</t>
  </si>
  <si>
    <t>% Resolución proc. adm. Iniciados en año en curso</t>
  </si>
  <si>
    <t>% Incumplimiento normatividad ambiental</t>
  </si>
  <si>
    <t>% Municipios ZVEAs atendidos con acciones insp, vig, y operativos</t>
  </si>
  <si>
    <t>% Denuncias populares concluidas</t>
  </si>
  <si>
    <t>Avance 2T # (Acum)</t>
  </si>
  <si>
    <t>Avance 3T # (Acum)</t>
  </si>
  <si>
    <t>Avance 4T # (Acum)</t>
  </si>
  <si>
    <t>Avance 4T % (Acum)</t>
  </si>
  <si>
    <t>Avance 3T % (Acum)</t>
  </si>
  <si>
    <t>Avance 2T % (Acum)</t>
  </si>
  <si>
    <t>% Implementación Estrategia nal. participación ciudadana</t>
  </si>
  <si>
    <t>% Comités VAP en operación</t>
  </si>
  <si>
    <t>% Inspecciones en materia RN</t>
  </si>
  <si>
    <t>% Recorridos vigilancia materia RN</t>
  </si>
  <si>
    <t>% Operativos en materia RN</t>
  </si>
  <si>
    <t>% Inspección y verificación industrial</t>
  </si>
  <si>
    <t>Tasa variación inspecciones x denuncia ambiental</t>
  </si>
  <si>
    <t>Tasa variación solicitudes rev. mov. transf.</t>
  </si>
  <si>
    <t>Tasa variación inspecciones x emergencia ambiental</t>
  </si>
  <si>
    <t>% Emplazamiento juicios nulidad atendidos en Of. Centrales</t>
  </si>
  <si>
    <t>% Servidores públicos actualizados para atender denuncia popular</t>
  </si>
  <si>
    <t>% Aplicación TICS para atender denuncia</t>
  </si>
  <si>
    <t>Avance Mayo 2014#</t>
  </si>
  <si>
    <t>Avance Mayo 2014 %</t>
  </si>
  <si>
    <t>Efectos</t>
  </si>
  <si>
    <t>Meta Anual 2014 #</t>
  </si>
  <si>
    <t>Meta Anual 2014 %</t>
  </si>
  <si>
    <t>Meta Mayo 2014#</t>
  </si>
  <si>
    <t>Meta Mayo 2014%</t>
  </si>
  <si>
    <t>% Procedimientos administrativos iniciados derivados de irregularidades detectadas en Puertos, Aeropuertos y Fronteras</t>
  </si>
  <si>
    <t>% ANP atendidas con acciones de inspección, recorridos de vigilancia y operativos en materia de RN</t>
  </si>
  <si>
    <t>% Productos revisados importados y/o exportados que cumplen con la normatividad ambiental</t>
  </si>
  <si>
    <t>% Acciones de inspección y verificación industrial</t>
  </si>
  <si>
    <t>% Procedimientos administrativos iniciados a empresas con emergencias ambientales</t>
  </si>
  <si>
    <t>% Acciones de supervisión de procesos de certificación</t>
  </si>
  <si>
    <t>Numerador</t>
  </si>
  <si>
    <t>Denominador</t>
  </si>
  <si>
    <t>Porcentaje</t>
  </si>
  <si>
    <t>Propósito</t>
  </si>
  <si>
    <t>Componente</t>
  </si>
  <si>
    <t>Actividad</t>
  </si>
  <si>
    <t>Causa</t>
  </si>
  <si>
    <t>Efecto</t>
  </si>
  <si>
    <t>Otros Motivos</t>
  </si>
  <si>
    <t>JUSTIFICACIONES</t>
  </si>
  <si>
    <t>Nombre Indicador (corto)</t>
  </si>
  <si>
    <t>OBSERVACIONES</t>
  </si>
  <si>
    <t>% Certificados Emitidos a las empresas en el Año</t>
  </si>
  <si>
    <t>% Denuncias populares en materia ambiental concluidas</t>
  </si>
  <si>
    <t>% Resolución de procedimientos administrativos</t>
  </si>
  <si>
    <t>% Certificados renovados en el año</t>
  </si>
  <si>
    <t>% Municipios con Sitios Prioritarios ANPs</t>
  </si>
  <si>
    <t>% Resoluciones confirmadas por el superior jerárquico o favorables</t>
  </si>
  <si>
    <t>METAS AJUSTADAS</t>
  </si>
  <si>
    <t>¿Se ajustan metas?</t>
  </si>
  <si>
    <t>Meta ajustada</t>
  </si>
  <si>
    <t>Sí</t>
  </si>
  <si>
    <t>No</t>
  </si>
  <si>
    <t>% Sentencias favorables ante el TFJFA</t>
  </si>
  <si>
    <t>% Resolución conmutación de multas y recursos de revisión</t>
  </si>
  <si>
    <t>% Emisión de criterios jurídicos</t>
  </si>
  <si>
    <t>% Atención Cruzada Denuncia Ambiental</t>
  </si>
  <si>
    <t>% Denuncias populares admitidas y concluidas</t>
  </si>
  <si>
    <t>Justificación de la Meta ajustada</t>
  </si>
  <si>
    <t>NA</t>
  </si>
  <si>
    <t>Porcentaje de Cumplimiento</t>
  </si>
  <si>
    <t>% Comités CVAP en operación</t>
  </si>
  <si>
    <t>PROFEPA - MIR 2019</t>
  </si>
  <si>
    <t>26 responsabilidad PROFEPA</t>
  </si>
  <si>
    <t>META ANUAL 2019</t>
  </si>
  <si>
    <t>META JUNIO 2019</t>
  </si>
  <si>
    <t>AVANCE JUNIO</t>
  </si>
  <si>
    <t>Acciones</t>
  </si>
  <si>
    <t>Forestal</t>
  </si>
  <si>
    <t>IA</t>
  </si>
  <si>
    <t>VS y RM</t>
  </si>
  <si>
    <t>Zofemat</t>
  </si>
  <si>
    <t>Totales</t>
  </si>
  <si>
    <t>Comités de Vigilancia Ambiental Participativa</t>
  </si>
  <si>
    <t>Inspecciones</t>
  </si>
  <si>
    <t>Recorridos de vigilancia</t>
  </si>
  <si>
    <t>Operativos</t>
  </si>
  <si>
    <r>
      <t>Acciones en Recursos Naturales realizadas a</t>
    </r>
    <r>
      <rPr>
        <b/>
        <sz val="11"/>
        <color rgb="FFFF5050"/>
        <rFont val="Calibri"/>
        <family val="2"/>
        <scheme val="minor"/>
      </rPr>
      <t xml:space="preserve"> junio</t>
    </r>
  </si>
  <si>
    <t>Información obtenida del SIIP, consultado el 01 de julio de 2019.</t>
  </si>
  <si>
    <t>VIDA SILVESTRE</t>
  </si>
  <si>
    <t>Cuernavaca</t>
  </si>
  <si>
    <t>MORELOS</t>
  </si>
  <si>
    <t>Inspección</t>
  </si>
  <si>
    <t>Mérida</t>
  </si>
  <si>
    <t>YUCATAN</t>
  </si>
  <si>
    <t>PANTANOS DE CENTLA</t>
  </si>
  <si>
    <t>Comalcalco</t>
  </si>
  <si>
    <t>TABASCO</t>
  </si>
  <si>
    <t>Centro</t>
  </si>
  <si>
    <t>Cuautepec de Hinojosa</t>
  </si>
  <si>
    <t>HIDALGO</t>
  </si>
  <si>
    <t>Puebla</t>
  </si>
  <si>
    <t>PUEBLA</t>
  </si>
  <si>
    <t>CUMBRES DE MONTERREY</t>
  </si>
  <si>
    <t>Monterrey</t>
  </si>
  <si>
    <t>NUEVO LEÓN</t>
  </si>
  <si>
    <t>Othón P. Blanco</t>
  </si>
  <si>
    <t>QUINTANA ROO</t>
  </si>
  <si>
    <t>Mapastepec</t>
  </si>
  <si>
    <t>CHIAPAS</t>
  </si>
  <si>
    <t>LA ENCRUCIJADA</t>
  </si>
  <si>
    <t>Benito Juárez</t>
  </si>
  <si>
    <t>Temixco</t>
  </si>
  <si>
    <t>Peto</t>
  </si>
  <si>
    <t>Yautepec</t>
  </si>
  <si>
    <t>IZTACCIHUATL-POPOCATEPETL</t>
  </si>
  <si>
    <t>Amecameca</t>
  </si>
  <si>
    <t>MÉXICO</t>
  </si>
  <si>
    <t>SISTEMA ARRECIFAL VERACRUZANO</t>
  </si>
  <si>
    <t>Veracruz</t>
  </si>
  <si>
    <t>VERACRUZ</t>
  </si>
  <si>
    <t>SIERRA DE HUAUTLA</t>
  </si>
  <si>
    <t>Tepalcingo</t>
  </si>
  <si>
    <t>Macuspana</t>
  </si>
  <si>
    <t>Guadalupe</t>
  </si>
  <si>
    <t>Huixquilucan</t>
  </si>
  <si>
    <t>EL VIZCAINO</t>
  </si>
  <si>
    <t>Mulegé</t>
  </si>
  <si>
    <t>BAJA CALIFORNIA SUR</t>
  </si>
  <si>
    <t>Namiquipa</t>
  </si>
  <si>
    <t>CHIHUAHUA</t>
  </si>
  <si>
    <t>PAPIGOCHIC</t>
  </si>
  <si>
    <t>Cuauhtémoc</t>
  </si>
  <si>
    <t>NEVADO DE TOLUCA</t>
  </si>
  <si>
    <t>Toluca</t>
  </si>
  <si>
    <t>Chihuahua</t>
  </si>
  <si>
    <t>CUMBRES DE MAJALCA</t>
  </si>
  <si>
    <t>LAGUNA MADRE Y DELTA DEL RIO BRAVO</t>
  </si>
  <si>
    <t>Matamoros</t>
  </si>
  <si>
    <t>TAMAULIPAS</t>
  </si>
  <si>
    <t>Arteaga</t>
  </si>
  <si>
    <t>COAHUILA</t>
  </si>
  <si>
    <t>Tenango del Valle</t>
  </si>
  <si>
    <t>Actopan</t>
  </si>
  <si>
    <t>TEHUACAN-CUICATLAN</t>
  </si>
  <si>
    <t>Palmar de Bravo</t>
  </si>
  <si>
    <t>Zihuatanejo de Azueta</t>
  </si>
  <si>
    <t>GUERRERO</t>
  </si>
  <si>
    <t>Tetela del Volcán</t>
  </si>
  <si>
    <t>Jonacatepec</t>
  </si>
  <si>
    <t>Acapulco de Juárez</t>
  </si>
  <si>
    <t>Jiutepec</t>
  </si>
  <si>
    <t>Pijijiapan</t>
  </si>
  <si>
    <t>Salvador Alvarado</t>
  </si>
  <si>
    <t>SINALOA</t>
  </si>
  <si>
    <t>Meoqui</t>
  </si>
  <si>
    <t>Tulancingo de Bravo</t>
  </si>
  <si>
    <t>Ocuilan</t>
  </si>
  <si>
    <t>Huamantla</t>
  </si>
  <si>
    <t>TLAXCALA</t>
  </si>
  <si>
    <t>LA MALINCHE O MATLALCUEYATL</t>
  </si>
  <si>
    <t>COFRE DE PEROTE</t>
  </si>
  <si>
    <t>Coatepec</t>
  </si>
  <si>
    <t>Carichí</t>
  </si>
  <si>
    <t>Huejotzingo</t>
  </si>
  <si>
    <t>Tehuacán</t>
  </si>
  <si>
    <t>Baca</t>
  </si>
  <si>
    <t>SIERRA DEL ABRA TANCHIPA</t>
  </si>
  <si>
    <t>Ciudad Valles</t>
  </si>
  <si>
    <t>SAN LUIS POTOSI</t>
  </si>
  <si>
    <t>Delicias</t>
  </si>
  <si>
    <t>Tetla de la Solidaridad</t>
  </si>
  <si>
    <t>Cuautla</t>
  </si>
  <si>
    <t>Apetatitlán de Antonio Carvajal</t>
  </si>
  <si>
    <t>La Antigua</t>
  </si>
  <si>
    <t>San Pedro Garza García</t>
  </si>
  <si>
    <t>MARIPOSA MONARCA</t>
  </si>
  <si>
    <t>Villa de Allende</t>
  </si>
  <si>
    <t>García</t>
  </si>
  <si>
    <t>Tianguistenco</t>
  </si>
  <si>
    <t>Montemorelos</t>
  </si>
  <si>
    <t>Santiago</t>
  </si>
  <si>
    <t>Villaflores</t>
  </si>
  <si>
    <t>SIERRA GORDA</t>
  </si>
  <si>
    <t>Tamasopo</t>
  </si>
  <si>
    <t>BAHIA DE LORETO</t>
  </si>
  <si>
    <t>Loreto</t>
  </si>
  <si>
    <t>Mocochá</t>
  </si>
  <si>
    <t>Ocampo</t>
  </si>
  <si>
    <t>MICHOACAN</t>
  </si>
  <si>
    <t>Santa Catarina</t>
  </si>
  <si>
    <t>Río Lagartos</t>
  </si>
  <si>
    <t>RIA LAGARTOS</t>
  </si>
  <si>
    <t>Atltzayanca</t>
  </si>
  <si>
    <t>MARISMAS NACIONALES</t>
  </si>
  <si>
    <t>Santiago Ixcuintla</t>
  </si>
  <si>
    <t>NAYARIT</t>
  </si>
  <si>
    <t>RECURSOS MARINOS</t>
  </si>
  <si>
    <t>La Paz</t>
  </si>
  <si>
    <t>ARCHIPIÉLAGO DE ESPÍRITU SANTO</t>
  </si>
  <si>
    <t>Comondú</t>
  </si>
  <si>
    <t>Carmen</t>
  </si>
  <si>
    <t>CAMPECHE</t>
  </si>
  <si>
    <t>LAGUNA DE  TERMINOS</t>
  </si>
  <si>
    <t>Tuxpam</t>
  </si>
  <si>
    <t>SISTEMA ARRECIFAL LOBOS-TUXPAN</t>
  </si>
  <si>
    <t>ARRECIFE ALACRANES</t>
  </si>
  <si>
    <t>Progreso</t>
  </si>
  <si>
    <t>ARRECIFE DE PUERTO MORELOS</t>
  </si>
  <si>
    <t>Calkiní</t>
  </si>
  <si>
    <t>LOS PETENES</t>
  </si>
  <si>
    <t>Vigilancia</t>
  </si>
  <si>
    <t>Ensenada</t>
  </si>
  <si>
    <t>BAJA CALIFORNIA</t>
  </si>
  <si>
    <t>Aldama</t>
  </si>
  <si>
    <t>SIERRA LA LAGUNA</t>
  </si>
  <si>
    <t>Los Cabos</t>
  </si>
  <si>
    <t>Angostura</t>
  </si>
  <si>
    <t>ISLAS DEL GOLFO DE CALIFORNIA</t>
  </si>
  <si>
    <t>Mazatán</t>
  </si>
  <si>
    <t>CUATROCIENEGAS</t>
  </si>
  <si>
    <t>Cuatro Ciénegas</t>
  </si>
  <si>
    <t>ISLAS DEL PACÍFICO</t>
  </si>
  <si>
    <t>CERRO DE LA SILLA</t>
  </si>
  <si>
    <t>Vanegas</t>
  </si>
  <si>
    <t>SIERRA LA MOJONERA</t>
  </si>
  <si>
    <t>Cintalapa</t>
  </si>
  <si>
    <t>Alvarado</t>
  </si>
  <si>
    <t>Tizimín</t>
  </si>
  <si>
    <t>Hermosillo</t>
  </si>
  <si>
    <t>SONORA</t>
  </si>
  <si>
    <t>ALTO GOLFO DE CALIFORNIA Y DELTA DEL RIO COLORADO</t>
  </si>
  <si>
    <t>Navolato</t>
  </si>
  <si>
    <t>CABO PULMO</t>
  </si>
  <si>
    <t>Mexicali</t>
  </si>
  <si>
    <t>Tuxtla Gutiérrez</t>
  </si>
  <si>
    <t>Ixil</t>
  </si>
  <si>
    <t>Paraíso</t>
  </si>
  <si>
    <t>EL PINACATE Y GRAN DESIERTO DE ALTAR</t>
  </si>
  <si>
    <t>Puerto Peñasco</t>
  </si>
  <si>
    <t>MONTES AZULES</t>
  </si>
  <si>
    <t>Ocosingo</t>
  </si>
  <si>
    <t>YAXCHILAN</t>
  </si>
  <si>
    <t>CONSTITUCION DE 1857</t>
  </si>
  <si>
    <t>Chiapa de Corzo</t>
  </si>
  <si>
    <t>CAÑON DEL SUMIDERO</t>
  </si>
  <si>
    <t>SIERRA DE SAN PEDRO MARTIR</t>
  </si>
  <si>
    <t>VALLE DE LOS CIRIOS</t>
  </si>
  <si>
    <t>Senguio</t>
  </si>
  <si>
    <t>CABO SAN LUCAS</t>
  </si>
  <si>
    <t>Comala</t>
  </si>
  <si>
    <t>COLIMA</t>
  </si>
  <si>
    <t>EL JABALI</t>
  </si>
  <si>
    <t>Sinanché</t>
  </si>
  <si>
    <t>Tijuana</t>
  </si>
  <si>
    <t>Lázaro Cárdenas</t>
  </si>
  <si>
    <t>YUM BALAM</t>
  </si>
  <si>
    <t>TIBURÓN-BALLENA</t>
  </si>
  <si>
    <t>Jonuta</t>
  </si>
  <si>
    <t>Telchac Puerto</t>
  </si>
  <si>
    <t>Isla Mujeres</t>
  </si>
  <si>
    <t>COSTA OCCIDENTAL DE ISLA MUJERES, PUNTA CANCÚN Y PUNTA NIZUC</t>
  </si>
  <si>
    <t>Ocozocoautla de Espinosa</t>
  </si>
  <si>
    <t>SELVA EL OCOTE</t>
  </si>
  <si>
    <t>Operativo</t>
  </si>
  <si>
    <t>TULUM</t>
  </si>
  <si>
    <t>ISLAS MARIETAS</t>
  </si>
  <si>
    <t>BAHÍA DE BANDERAS</t>
  </si>
  <si>
    <t>FELIPE CARRILLO PUERTO</t>
  </si>
  <si>
    <t>SIAN KA'AN</t>
  </si>
  <si>
    <t>AHOME</t>
  </si>
  <si>
    <t>EL LLANO</t>
  </si>
  <si>
    <t>AGUASCALIENTES</t>
  </si>
  <si>
    <t>CUENCA ALIMENTADORA DEL DISTRITO NACIONAL DE RIEGO 01 PABELLÓN</t>
  </si>
  <si>
    <t>CUAJINICUILAPA</t>
  </si>
  <si>
    <t>PLAYA DE TIERRA COLORADA</t>
  </si>
  <si>
    <t>GUASAVE</t>
  </si>
  <si>
    <t>SAN LUIS RÍO COLORADO</t>
  </si>
  <si>
    <t>PLAYA EL VERDE CAMACHO</t>
  </si>
  <si>
    <t>CONCORDIA</t>
  </si>
  <si>
    <t>COYUCA DE BENÍTEZ</t>
  </si>
  <si>
    <t>PEROTE</t>
  </si>
  <si>
    <t>CORREDOR BIOLOGICO CHICHINAUTZIN</t>
  </si>
  <si>
    <t>ROSAMORADA</t>
  </si>
  <si>
    <t>JALPAN DE SERRA</t>
  </si>
  <si>
    <t>QUERETARO</t>
  </si>
  <si>
    <t>TAMIAHUA</t>
  </si>
  <si>
    <t>SIERRA DE ORGANOS</t>
  </si>
  <si>
    <t>SOMBRERETE</t>
  </si>
  <si>
    <t>ZACATECAS</t>
  </si>
  <si>
    <t>LA MICHILIA</t>
  </si>
  <si>
    <t>SÚCHIL</t>
  </si>
  <si>
    <t>DURANGO</t>
  </si>
  <si>
    <t>MAPIMI</t>
  </si>
  <si>
    <t>MAPIMÍ</t>
  </si>
  <si>
    <t>VILLANUEVA</t>
  </si>
  <si>
    <t>BAHIA DE LOS ANGELES, CANALES DE BALLENAS Y SALSIPUEDES</t>
  </si>
  <si>
    <t>TUXPAN</t>
  </si>
  <si>
    <t>CHAPA DE MOTA</t>
  </si>
  <si>
    <t>PAPALOTLA DE XICOHTÉNCATL</t>
  </si>
  <si>
    <t>TLAQUILTENANGO</t>
  </si>
  <si>
    <t>SAN FRANCISCO TETLANOHCAN</t>
  </si>
  <si>
    <t>HUNUCMÁ</t>
  </si>
  <si>
    <t>Comité</t>
  </si>
  <si>
    <t>VILLA VICTORIA</t>
  </si>
  <si>
    <t>TEXCALYACAC</t>
  </si>
  <si>
    <t>CIENEGAS DEL LERMA</t>
  </si>
  <si>
    <t>JANOS</t>
  </si>
  <si>
    <t>ROSARIO</t>
  </si>
  <si>
    <t>CASAS GRANDES</t>
  </si>
  <si>
    <t>LERMA</t>
  </si>
  <si>
    <t>COMPOSTELA</t>
  </si>
  <si>
    <t>TOMATLÁN</t>
  </si>
  <si>
    <t>JALISCO</t>
  </si>
  <si>
    <t>PLAYA DE MISMALOYA</t>
  </si>
  <si>
    <t>CUENCA ALIMENTADORA DEL DISTRITO DE RIEGO 043 ESTADO DE NAYARIT, EN LO RESPECTIVO A LAS SUBCUENCAS DE LOS RÍOS AMECA, ATENGUILLO, BOLAÑOS, GRANDE DE SANTIAGO</t>
  </si>
  <si>
    <t>ALLENDE</t>
  </si>
  <si>
    <t>JIMÉNEZ</t>
  </si>
  <si>
    <t>VILLA CORZO</t>
  </si>
  <si>
    <t>XALAPA</t>
  </si>
  <si>
    <t>EL VELADERO</t>
  </si>
  <si>
    <t>OCAMPO</t>
  </si>
  <si>
    <t>ISLA DE GUADALUPE</t>
  </si>
  <si>
    <t>FORESTAL</t>
  </si>
  <si>
    <t>IMPACTO AMBIENTAL</t>
  </si>
  <si>
    <t>ZOFEMAT</t>
  </si>
  <si>
    <t>Entidad</t>
  </si>
  <si>
    <t>Municipio</t>
  </si>
  <si>
    <t>Calvillo</t>
  </si>
  <si>
    <t>Jesús María</t>
  </si>
  <si>
    <t>San José de Gracia</t>
  </si>
  <si>
    <t>Calakmul</t>
  </si>
  <si>
    <t>Campeche</t>
  </si>
  <si>
    <t>Escárcega</t>
  </si>
  <si>
    <t>HOPELCHÉN</t>
  </si>
  <si>
    <t>Palizada</t>
  </si>
  <si>
    <t>Acapetahua</t>
  </si>
  <si>
    <t>Angel Albino Corzo</t>
  </si>
  <si>
    <t>Arriaga</t>
  </si>
  <si>
    <t>Berriozábal</t>
  </si>
  <si>
    <t>Copainalá</t>
  </si>
  <si>
    <t>Huixtla</t>
  </si>
  <si>
    <t>Jiquipilas</t>
  </si>
  <si>
    <t>Jitotol</t>
  </si>
  <si>
    <t>La Trinitaria</t>
  </si>
  <si>
    <t>Las Margaritas</t>
  </si>
  <si>
    <t>MARAVILLA TENEJAPA</t>
  </si>
  <si>
    <t>Palenque</t>
  </si>
  <si>
    <t>San Fernando</t>
  </si>
  <si>
    <t>Siltepec</t>
  </si>
  <si>
    <t>Suchiate</t>
  </si>
  <si>
    <t>Tapachula</t>
  </si>
  <si>
    <t>Tecpatán</t>
  </si>
  <si>
    <t>Tonalá</t>
  </si>
  <si>
    <t>Ahumada</t>
  </si>
  <si>
    <t>Balleza</t>
  </si>
  <si>
    <t>Bocoyna</t>
  </si>
  <si>
    <t>Guachochi</t>
  </si>
  <si>
    <t>Guadalupe y Calvo</t>
  </si>
  <si>
    <t>Madera</t>
  </si>
  <si>
    <t>Acuña</t>
  </si>
  <si>
    <t>Juárez</t>
  </si>
  <si>
    <t>Ramos Arizpe</t>
  </si>
  <si>
    <t>Sabinas</t>
  </si>
  <si>
    <t>Sierra Mojada</t>
  </si>
  <si>
    <t>Tecomán</t>
  </si>
  <si>
    <t>LERDO</t>
  </si>
  <si>
    <t>GUANAJUATO</t>
  </si>
  <si>
    <t>Victoria</t>
  </si>
  <si>
    <t>Xichú</t>
  </si>
  <si>
    <t>Atoyac de Álvarez</t>
  </si>
  <si>
    <t>La Unión de Isidoro Montes de Oca</t>
  </si>
  <si>
    <t>Petatlán</t>
  </si>
  <si>
    <t>Acaxochitlán</t>
  </si>
  <si>
    <t>Metztitlán</t>
  </si>
  <si>
    <t>Mineral del Chico</t>
  </si>
  <si>
    <t>San Agustín Metzquititlán</t>
  </si>
  <si>
    <t>Zacualtipán de Ángeles</t>
  </si>
  <si>
    <t>Zapopan</t>
  </si>
  <si>
    <t>Amanalco</t>
  </si>
  <si>
    <t>Atlacomulco</t>
  </si>
  <si>
    <t>Calimaya</t>
  </si>
  <si>
    <t>Coatepec Harinas</t>
  </si>
  <si>
    <t>Donato Guerra</t>
  </si>
  <si>
    <t>OCOYOACAC</t>
  </si>
  <si>
    <t>San José del Rincón</t>
  </si>
  <si>
    <t>Temascalcingo</t>
  </si>
  <si>
    <t>Temascaltepec</t>
  </si>
  <si>
    <t>Tlalmanalco</t>
  </si>
  <si>
    <t>Valle de Bravo</t>
  </si>
  <si>
    <t>Zinacantepec</t>
  </si>
  <si>
    <t>Angangueo</t>
  </si>
  <si>
    <t>Aporo</t>
  </si>
  <si>
    <t>Aquila</t>
  </si>
  <si>
    <t>Contepec</t>
  </si>
  <si>
    <t>Hidalgo</t>
  </si>
  <si>
    <t>Irimbo</t>
  </si>
  <si>
    <t>PERIBÁN</t>
  </si>
  <si>
    <t>Tangancícuaro</t>
  </si>
  <si>
    <t>Tlalpujahua</t>
  </si>
  <si>
    <t>Uruapan</t>
  </si>
  <si>
    <t>Zitácuaro</t>
  </si>
  <si>
    <t>Amacuzac</t>
  </si>
  <si>
    <t>Ayala</t>
  </si>
  <si>
    <t>Huitzilac</t>
  </si>
  <si>
    <t>Jojutla</t>
  </si>
  <si>
    <t>Miacatlán</t>
  </si>
  <si>
    <t>Puente de Ixtla</t>
  </si>
  <si>
    <t>Tepoztlán</t>
  </si>
  <si>
    <t>Tlalnepantla</t>
  </si>
  <si>
    <t>Tlayacapan</t>
  </si>
  <si>
    <t>Acaponeta</t>
  </si>
  <si>
    <t>SAN BLAS</t>
  </si>
  <si>
    <t>Cadereyta Jiménez</t>
  </si>
  <si>
    <t>Gral. Escobedo</t>
  </si>
  <si>
    <t>GRAL. ZARAGOZA</t>
  </si>
  <si>
    <t>OAXACA</t>
  </si>
  <si>
    <t>San Pedro Pochutla</t>
  </si>
  <si>
    <t>Santa María Huatulco</t>
  </si>
  <si>
    <t>Tlacolula de Matamoros</t>
  </si>
  <si>
    <t>Amozoc</t>
  </si>
  <si>
    <t>Atexcal</t>
  </si>
  <si>
    <t>CALPAN</t>
  </si>
  <si>
    <t>Huauchinango</t>
  </si>
  <si>
    <t>Jolalpan</t>
  </si>
  <si>
    <t>Petlalcingo</t>
  </si>
  <si>
    <t>Tlahuapan</t>
  </si>
  <si>
    <t>ZACATLÁN</t>
  </si>
  <si>
    <t>Zapotitlán</t>
  </si>
  <si>
    <t>Zihuateutla</t>
  </si>
  <si>
    <t>Arroyo Seco</t>
  </si>
  <si>
    <t>Pinal de Amoles</t>
  </si>
  <si>
    <t>Querétaro</t>
  </si>
  <si>
    <t>Tolimán</t>
  </si>
  <si>
    <t>Bacalar</t>
  </si>
  <si>
    <t>Cozumel</t>
  </si>
  <si>
    <t>SOLIDARIDAD</t>
  </si>
  <si>
    <t>San Nicolás Tolentino</t>
  </si>
  <si>
    <t>VILLA DE REYES</t>
  </si>
  <si>
    <t>Zaragoza</t>
  </si>
  <si>
    <t>Culiacán</t>
  </si>
  <si>
    <t>Escuinapa</t>
  </si>
  <si>
    <t>Mazatlán</t>
  </si>
  <si>
    <t>Mocorito</t>
  </si>
  <si>
    <t>Alamos</t>
  </si>
  <si>
    <t>General Plutarco Elías Calles</t>
  </si>
  <si>
    <t>Centla</t>
  </si>
  <si>
    <t>Jalpa de Méndez</t>
  </si>
  <si>
    <t>Nacajuca</t>
  </si>
  <si>
    <t>Antiguo Morelos</t>
  </si>
  <si>
    <t>Ciudad Madero</t>
  </si>
  <si>
    <t>SOTO LA MARINA</t>
  </si>
  <si>
    <t>ACUAMANALA DE MIGUEL HIDALGO</t>
  </si>
  <si>
    <t>Atlangatepec</t>
  </si>
  <si>
    <t>Calpulalpan</t>
  </si>
  <si>
    <t>Chiautempan</t>
  </si>
  <si>
    <t>Emiliano Zapata</t>
  </si>
  <si>
    <t>Ixtacuixtla de Mariano Matamoros</t>
  </si>
  <si>
    <t>Nanacamilpa de Mariano Arista</t>
  </si>
  <si>
    <t>San José Teacalco</t>
  </si>
  <si>
    <t>Teolocholco</t>
  </si>
  <si>
    <t>Tlaxcala</t>
  </si>
  <si>
    <t>Tlaxco</t>
  </si>
  <si>
    <t>Tocatlán</t>
  </si>
  <si>
    <t>Totolac</t>
  </si>
  <si>
    <t>ZILTLALTÉPEC DE TRINIDAD SÁNCHEZ SANTOS</t>
  </si>
  <si>
    <t>Acajete</t>
  </si>
  <si>
    <t>Alto Lucero de Gutiérrez Barrios</t>
  </si>
  <si>
    <t>Boca del Río</t>
  </si>
  <si>
    <t>Cosoleacaque</t>
  </si>
  <si>
    <t>Las Choapas</t>
  </si>
  <si>
    <t>Las Vigas de Ramírez</t>
  </si>
  <si>
    <t>Ozuluama de Mascareñas</t>
  </si>
  <si>
    <t>San Andrés Tuxtla</t>
  </si>
  <si>
    <t>Tecolutla</t>
  </si>
  <si>
    <t>Teocelo</t>
  </si>
  <si>
    <t>Xico</t>
  </si>
  <si>
    <t>Celestún</t>
  </si>
  <si>
    <t>Chicxulub Pueblo</t>
  </si>
  <si>
    <t>Dzidzantún</t>
  </si>
  <si>
    <t>Maxcanú</t>
  </si>
  <si>
    <t>SAN FELIPE</t>
  </si>
  <si>
    <t>Tekax</t>
  </si>
  <si>
    <t>Monte Escobedo</t>
  </si>
  <si>
    <t>Nochistlán de Mejía</t>
  </si>
  <si>
    <t>Tepetongo</t>
  </si>
  <si>
    <t>Teúl de González Ortega</t>
  </si>
  <si>
    <t>Valparaíso</t>
  </si>
  <si>
    <t>ZMVM</t>
  </si>
  <si>
    <t>Cuajimalpa de Morelos</t>
  </si>
  <si>
    <t>IXTAPALUCA</t>
  </si>
  <si>
    <t>Milpa Alta</t>
  </si>
  <si>
    <t>Naucalpan de Juárez</t>
  </si>
  <si>
    <t>Tlalpan</t>
  </si>
  <si>
    <t>XOCHIMILCO</t>
  </si>
  <si>
    <t>Totales=</t>
  </si>
  <si>
    <t>Municipios con Sitios Prioritarios y/o Áreas Naturales Protegidas con acciones de inspección, recorridos de vigilancia, operativos y/o Comités de Vigilancia Ambiental Participativa (CVAP) en materia de recursos naturales</t>
  </si>
  <si>
    <t>AVANCE ACUMULADO A  JUNIO DE 2019</t>
  </si>
  <si>
    <t>AREA NATURAL PROTEGIDA</t>
  </si>
  <si>
    <t>ARRECIFES DE COZUMEL</t>
  </si>
  <si>
    <t>BALA'AN KA'AX</t>
  </si>
  <si>
    <t>BALANDRA</t>
  </si>
  <si>
    <t>BANCO CHINCHORRO</t>
  </si>
  <si>
    <t>BARRANCA DE METZTITLAN</t>
  </si>
  <si>
    <t>BARRANCA DEL CUPATITZIO</t>
  </si>
  <si>
    <t>CALAKMUL</t>
  </si>
  <si>
    <t>CAMPO VERDE</t>
  </si>
  <si>
    <t>CASCADA DE BASSASEACHIC</t>
  </si>
  <si>
    <t>CUENCA ALIMENTADORA DEL DISTRITO NACIONAL DE RIEGO 04 DON MARTÍN, EN LO RESPECTIVO A LAS SUBCUENCAS DE LOS RÍOS SABINAS, ALÁMOS, SALADO Y MIMBRES</t>
  </si>
  <si>
    <t>CUENCA HIDROGRAFICA DEL RIO NECAXA</t>
  </si>
  <si>
    <t>DESIERTO DE LOS LEONES</t>
  </si>
  <si>
    <t>EL CHICO</t>
  </si>
  <si>
    <t>EL TEPOZTECO</t>
  </si>
  <si>
    <t>EL TRIUNFO</t>
  </si>
  <si>
    <t>GOGORRON</t>
  </si>
  <si>
    <t>INSURGENTE MIGUEL HIDALGO Y COSTILLA</t>
  </si>
  <si>
    <t>LA PORCION NORTE Y LA FRANJA COSTERA ORIENTAL, TERRESTRES Y MARINAS  DE LA ISLA DE COZUMEL</t>
  </si>
  <si>
    <t>LA PRIMAVERA</t>
  </si>
  <si>
    <t>LA SEPULTURA</t>
  </si>
  <si>
    <t>LAGO DE CAMECUARO</t>
  </si>
  <si>
    <t>LAGUNAS DE MONTEBELLO</t>
  </si>
  <si>
    <t>LAGUNAS DE ZEMPOALA</t>
  </si>
  <si>
    <t>LOS REMEDIOS</t>
  </si>
  <si>
    <t>LOS TUXTLAS</t>
  </si>
  <si>
    <t>MADERAS DEL CARMEN</t>
  </si>
  <si>
    <t>MEDANOS DE SALAMANYUCA</t>
  </si>
  <si>
    <t>MESETA DE CACAXTLA</t>
  </si>
  <si>
    <t>NAHA</t>
  </si>
  <si>
    <t>OTOCH MA_AX YETEL KOOH</t>
  </si>
  <si>
    <t>PALENQUE</t>
  </si>
  <si>
    <t>PICO DE TANCITARO</t>
  </si>
  <si>
    <t>PLAYA DE MARATUA Y COLOLA</t>
  </si>
  <si>
    <t>PLAYA DE PUERTO ARISTA</t>
  </si>
  <si>
    <t>RIA CELESTUN</t>
  </si>
  <si>
    <t>SIERRA DE ALAMOS-RIO CUCHUJAQUI</t>
  </si>
  <si>
    <t>SIERRA DE ALVAREZ</t>
  </si>
  <si>
    <t>SIERRA GORDA DE GUANAJUATO</t>
  </si>
  <si>
    <t>TUTUACA</t>
  </si>
  <si>
    <t>VALLE DE BRAVO, MALACATEPEC, TILOSTOC Y TEMASCALTEPEC</t>
  </si>
  <si>
    <t>XICOTENCATL</t>
  </si>
  <si>
    <t>YAGUL</t>
  </si>
  <si>
    <t xml:space="preserve"> ANP atendidas con inspecciones, recorridos de vigilancia, operativos y/o CVAPs en materia de RN</t>
  </si>
  <si>
    <t>AVANCE ACUMULADO A JUNIO DE 2019</t>
  </si>
  <si>
    <t>No se prevé efecto significativo en el cumplimiento de la meta anual</t>
  </si>
  <si>
    <t>La Procuraduría fortalecerá la promoción de Comités para mantener el interés por parte de la ciudadanía para participar en ellos.  No obstante se espera dar cumplimento a la meta anual.</t>
  </si>
  <si>
    <t>La meta a mayo se encuentra por arriba de la meta programada (1.79 puntos porcentuales) debido a la realización de un mayor número de inspecciones relacionadas con la atención de denuncias ambientales</t>
  </si>
  <si>
    <t>La meta a mayo se encuentra  por abajo de la meta programada,  (3.8 puntos porcentuales) debido a que los recursos económicos y humanos se encuentran limitados para realizar recorridos de vigilancia.</t>
  </si>
  <si>
    <t>El avance a junio se encuentra arriba de la meta programada (12.09 puntos porcentuales) debido a que se ha privilegiado la atención de las denuncias ciudadanas relacionadas con la realización de obras y actividades dentro de las ANP.</t>
  </si>
  <si>
    <t>Se logró dar oportuna atención a las denuncias ciudadanas contribuyendo a la protección de las ANP que presentan mayor presión por la realización de actividades antropogénicas. No se prevé efectos en el cumplimiento de la meta anual.</t>
  </si>
  <si>
    <t>No se prevé efecto significativo en el cumplimiento de la meta anual.</t>
  </si>
  <si>
    <t>El avances se encuentra ligeramente abajo de la meta programada a junio (0.41 puntos porcentuales), debido a que fue necesario realizar un mayor número de inspecciones relacionadas con la atención de denuncias populares.</t>
  </si>
  <si>
    <t>El cumplimiento a junio se encuentra 4.65 puntos porcentuales abajo de la meta programada, debido a que los recursos humanos y materiales se encuentran limitados para realizar recorridos de vigilancia.</t>
  </si>
  <si>
    <t>El avance a junio se encuentra 4.14 puntos porcentuales por debajo de la meta programada, debido a que los recursos humanos y materiales se encuentran limitados para la implementación de operativos.</t>
  </si>
  <si>
    <t>La meta a mayo se encuentra 12.08 puntos porcentuales por arriba de la meta programada debido a que se realizaron acciones de inspección y vigilancia en ANP con mayor incidencia de ilícitos ambientales relacionados con la atención de las denuncias ciudadanas vinculadas con la realización de obras y actividades dentro de las mismas</t>
  </si>
  <si>
    <t>Se logró dar oportuna atención a las denuncias ciudadanas contribuyendo a  la protección de las ANP que presentan mayor presión por la realización de actividades antropogénicas. Se prevé que no se tengan efectos significativos en el cumplimiento de la meta anual.</t>
  </si>
  <si>
    <t xml:space="preserve">El avance a mayo se ubica 36.99 puntos porcentuales por debajo de la meta programada debido a que los recursos económicos y humanos se encuentran limitados para hacer labores de promoción, conformación y renovación entre la ciudadanía, de los Comités de Vigilancia Ambiental Participativa. </t>
  </si>
  <si>
    <t>El avance a junio se ubica 43.97 puntos porcentuales por debajo de la meta programada, debido entre otros factores a las ilimitaciones de recursos humanos y materiales, lo que impactó en la promoción, conformación, renovación y seguimiento de los Comités, principalmente en aquellos sitios de difícil acceso.</t>
  </si>
  <si>
    <t>Se realizaron acciones en 307 municipios que forman parte de un Sitio Prioritario o un ANP, lo que representa 0.75 puntos porcentuales abajo de la meta programada a junio, debido a que fue necesario realizar más de una acción en municipios ya visitados para atender el aumento del reporte de denuncias ciudadanas por probables ilícitos ambientales.</t>
  </si>
  <si>
    <t>La Procuraduría fortalecerá la promoción de Comités para mantener el interés por parte de la ciudadanía para participar en ellos. No obstante se espera dar cumplimiento a la meta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</si>
</sst>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1"/>
      <name val="Gill Sans MT"/>
      <family val="2"/>
    </font>
    <font>
      <b/>
      <sz val="11"/>
      <color theme="0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b/>
      <sz val="16"/>
      <color theme="1"/>
      <name val="Gill Sans MT"/>
      <family val="2"/>
    </font>
    <font>
      <sz val="11"/>
      <name val="Gill Sans MT"/>
      <family val="2"/>
    </font>
    <font>
      <sz val="14"/>
      <color theme="1"/>
      <name val="Gill Sans MT"/>
      <family val="2"/>
    </font>
    <font>
      <sz val="14"/>
      <name val="Gill Sans MT"/>
      <family val="2"/>
    </font>
    <font>
      <sz val="10"/>
      <name val="Gill Sans MT"/>
      <family val="2"/>
    </font>
    <font>
      <sz val="18"/>
      <name val="Gill Sans MT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5050"/>
      <name val="Calibri"/>
      <family val="2"/>
      <scheme val="minor"/>
    </font>
    <font>
      <sz val="11"/>
      <color rgb="FFFF5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7" fontId="7" fillId="7" borderId="3" xfId="0" applyNumberFormat="1" applyFont="1" applyFill="1" applyBorder="1" applyAlignment="1" applyProtection="1">
      <alignment wrapText="1"/>
      <protection locked="0"/>
    </xf>
    <xf numFmtId="0" fontId="7" fillId="7" borderId="4" xfId="0" applyNumberFormat="1" applyFont="1" applyFill="1" applyBorder="1" applyAlignment="1" applyProtection="1">
      <alignment wrapText="1"/>
      <protection locked="0"/>
    </xf>
    <xf numFmtId="17" fontId="8" fillId="8" borderId="4" xfId="0" applyNumberFormat="1" applyFont="1" applyFill="1" applyBorder="1" applyAlignment="1" applyProtection="1">
      <alignment wrapText="1"/>
      <protection locked="0"/>
    </xf>
    <xf numFmtId="17" fontId="7" fillId="9" borderId="0" xfId="0" applyNumberFormat="1" applyFont="1" applyFill="1" applyBorder="1" applyAlignment="1" applyProtection="1">
      <alignment wrapText="1"/>
      <protection locked="0"/>
    </xf>
    <xf numFmtId="17" fontId="7" fillId="9" borderId="6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3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wrapText="1"/>
    </xf>
    <xf numFmtId="0" fontId="7" fillId="5" borderId="2" xfId="0" applyFont="1" applyFill="1" applyBorder="1" applyAlignment="1" applyProtection="1">
      <alignment wrapText="1"/>
    </xf>
    <xf numFmtId="0" fontId="7" fillId="6" borderId="2" xfId="0" applyFont="1" applyFill="1" applyBorder="1" applyAlignment="1" applyProtection="1">
      <alignment wrapText="1"/>
    </xf>
    <xf numFmtId="17" fontId="7" fillId="6" borderId="2" xfId="0" applyNumberFormat="1" applyFont="1" applyFill="1" applyBorder="1" applyAlignment="1" applyProtection="1">
      <alignment wrapText="1"/>
    </xf>
    <xf numFmtId="17" fontId="7" fillId="7" borderId="3" xfId="0" applyNumberFormat="1" applyFont="1" applyFill="1" applyBorder="1" applyAlignment="1" applyProtection="1">
      <alignment wrapText="1"/>
    </xf>
    <xf numFmtId="0" fontId="7" fillId="7" borderId="4" xfId="0" applyNumberFormat="1" applyFont="1" applyFill="1" applyBorder="1" applyAlignment="1" applyProtection="1">
      <alignment wrapText="1"/>
    </xf>
    <xf numFmtId="17" fontId="8" fillId="8" borderId="4" xfId="0" applyNumberFormat="1" applyFont="1" applyFill="1" applyBorder="1" applyAlignment="1" applyProtection="1">
      <alignment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1" fontId="0" fillId="0" borderId="8" xfId="0" applyNumberFormat="1" applyBorder="1" applyAlignment="1" applyProtection="1">
      <alignment vertical="center" wrapText="1"/>
    </xf>
    <xf numFmtId="9" fontId="0" fillId="0" borderId="8" xfId="0" applyNumberFormat="1" applyBorder="1" applyAlignment="1" applyProtection="1">
      <alignment vertical="center" wrapText="1"/>
    </xf>
    <xf numFmtId="10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0" fontId="0" fillId="3" borderId="9" xfId="2" applyFont="1" applyBorder="1" applyAlignment="1" applyProtection="1">
      <alignment vertical="center" wrapText="1"/>
    </xf>
    <xf numFmtId="0" fontId="1" fillId="3" borderId="9" xfId="2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1" fontId="0" fillId="0" borderId="0" xfId="0" applyNumberFormat="1" applyProtection="1"/>
    <xf numFmtId="0" fontId="0" fillId="0" borderId="9" xfId="0" applyNumberFormat="1" applyBorder="1" applyAlignment="1" applyProtection="1">
      <alignment vertical="center" wrapText="1"/>
    </xf>
    <xf numFmtId="1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/>
    </xf>
    <xf numFmtId="0" fontId="0" fillId="2" borderId="9" xfId="1" applyFont="1" applyBorder="1" applyAlignment="1" applyProtection="1">
      <alignment vertical="center" wrapText="1"/>
    </xf>
    <xf numFmtId="0" fontId="1" fillId="2" borderId="9" xfId="1" applyBorder="1" applyAlignment="1" applyProtection="1">
      <alignment vertical="center" wrapText="1"/>
    </xf>
    <xf numFmtId="10" fontId="0" fillId="0" borderId="9" xfId="0" applyNumberFormat="1" applyBorder="1" applyAlignment="1" applyProtection="1">
      <alignment vertical="center" wrapText="1"/>
    </xf>
    <xf numFmtId="0" fontId="0" fillId="10" borderId="9" xfId="0" applyFill="1" applyBorder="1" applyAlignment="1" applyProtection="1">
      <alignment vertical="center" wrapText="1"/>
    </xf>
    <xf numFmtId="0" fontId="0" fillId="4" borderId="9" xfId="3" applyFont="1" applyBorder="1" applyAlignment="1" applyProtection="1">
      <alignment vertical="center" wrapText="1"/>
    </xf>
    <xf numFmtId="0" fontId="1" fillId="4" borderId="9" xfId="3" applyBorder="1" applyAlignment="1" applyProtection="1">
      <alignment vertical="center" wrapText="1"/>
    </xf>
    <xf numFmtId="164" fontId="0" fillId="0" borderId="9" xfId="0" applyNumberFormat="1" applyBorder="1" applyAlignment="1" applyProtection="1">
      <alignment vertical="center" wrapText="1"/>
    </xf>
    <xf numFmtId="3" fontId="0" fillId="0" borderId="9" xfId="0" applyNumberFormat="1" applyBorder="1" applyAlignment="1" applyProtection="1">
      <alignment vertical="center" wrapText="1"/>
    </xf>
    <xf numFmtId="0" fontId="7" fillId="6" borderId="5" xfId="0" applyFont="1" applyFill="1" applyBorder="1" applyAlignment="1" applyProtection="1">
      <alignment horizontal="center" wrapText="1"/>
    </xf>
    <xf numFmtId="17" fontId="7" fillId="6" borderId="5" xfId="0" applyNumberFormat="1" applyFont="1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17" fontId="8" fillId="8" borderId="3" xfId="0" applyNumberFormat="1" applyFont="1" applyFill="1" applyBorder="1" applyAlignment="1" applyProtection="1">
      <alignment wrapText="1"/>
    </xf>
    <xf numFmtId="17" fontId="7" fillId="9" borderId="2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13" borderId="0" xfId="0" applyFill="1" applyProtection="1"/>
    <xf numFmtId="0" fontId="10" fillId="0" borderId="0" xfId="0" applyFont="1" applyFill="1" applyBorder="1" applyAlignment="1" applyProtection="1"/>
    <xf numFmtId="0" fontId="0" fillId="14" borderId="0" xfId="0" applyFill="1" applyProtection="1"/>
    <xf numFmtId="0" fontId="0" fillId="11" borderId="0" xfId="0" applyFill="1" applyProtection="1"/>
    <xf numFmtId="0" fontId="0" fillId="12" borderId="0" xfId="0" applyFill="1" applyProtection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1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19" borderId="10" xfId="0" applyFont="1" applyFill="1" applyBorder="1" applyAlignment="1" applyProtection="1">
      <alignment vertical="center" wrapText="1"/>
    </xf>
    <xf numFmtId="0" fontId="14" fillId="15" borderId="10" xfId="0" applyFont="1" applyFill="1" applyBorder="1" applyAlignment="1" applyProtection="1">
      <alignment vertical="center" wrapText="1"/>
    </xf>
    <xf numFmtId="0" fontId="14" fillId="10" borderId="8" xfId="0" applyFont="1" applyFill="1" applyBorder="1" applyAlignment="1" applyProtection="1">
      <alignment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10" xfId="0" applyFont="1" applyFill="1" applyBorder="1" applyAlignment="1" applyProtection="1">
      <alignment horizontal="center" vertical="center" wrapText="1"/>
    </xf>
    <xf numFmtId="0" fontId="17" fillId="24" borderId="9" xfId="0" applyFont="1" applyFill="1" applyBorder="1" applyAlignment="1">
      <alignment horizontal="justify" vertical="center" wrapText="1"/>
    </xf>
    <xf numFmtId="0" fontId="11" fillId="26" borderId="0" xfId="0" applyFont="1" applyFill="1" applyAlignment="1">
      <alignment vertical="center"/>
    </xf>
    <xf numFmtId="0" fontId="18" fillId="0" borderId="8" xfId="0" applyFont="1" applyBorder="1" applyAlignment="1" applyProtection="1">
      <alignment vertical="center" wrapText="1"/>
    </xf>
    <xf numFmtId="2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 wrapText="1"/>
    </xf>
    <xf numFmtId="0" fontId="19" fillId="23" borderId="9" xfId="2" applyFont="1" applyFill="1" applyBorder="1" applyAlignment="1" applyProtection="1">
      <alignment vertical="center" wrapText="1"/>
    </xf>
    <xf numFmtId="0" fontId="19" fillId="0" borderId="9" xfId="0" applyFont="1" applyBorder="1" applyAlignment="1" applyProtection="1">
      <alignment vertical="center" wrapText="1"/>
    </xf>
    <xf numFmtId="0" fontId="19" fillId="21" borderId="9" xfId="0" applyFont="1" applyFill="1" applyBorder="1" applyAlignment="1" applyProtection="1">
      <alignment vertical="center" wrapText="1"/>
    </xf>
    <xf numFmtId="0" fontId="19" fillId="22" borderId="9" xfId="3" applyFont="1" applyFill="1" applyBorder="1" applyAlignment="1" applyProtection="1">
      <alignment vertical="center" wrapText="1"/>
    </xf>
    <xf numFmtId="0" fontId="19" fillId="17" borderId="9" xfId="1" applyFont="1" applyFill="1" applyBorder="1" applyAlignment="1" applyProtection="1">
      <alignment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2" fontId="18" fillId="0" borderId="9" xfId="0" applyNumberFormat="1" applyFont="1" applyBorder="1" applyAlignment="1" applyProtection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vertical="center"/>
    </xf>
    <xf numFmtId="2" fontId="14" fillId="15" borderId="10" xfId="0" applyNumberFormat="1" applyFont="1" applyFill="1" applyBorder="1" applyAlignment="1" applyProtection="1">
      <alignment vertical="center" wrapText="1"/>
    </xf>
    <xf numFmtId="2" fontId="14" fillId="10" borderId="8" xfId="0" applyNumberFormat="1" applyFont="1" applyFill="1" applyBorder="1" applyAlignment="1" applyProtection="1">
      <alignment vertical="center" wrapText="1"/>
    </xf>
    <xf numFmtId="2" fontId="18" fillId="0" borderId="9" xfId="0" applyNumberFormat="1" applyFont="1" applyFill="1" applyBorder="1" applyAlignment="1" applyProtection="1">
      <alignment horizontal="center" vertical="center" wrapText="1"/>
    </xf>
    <xf numFmtId="10" fontId="19" fillId="0" borderId="9" xfId="5" applyNumberFormat="1" applyFont="1" applyFill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/>
      <protection locked="0"/>
    </xf>
    <xf numFmtId="1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3" fontId="19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vertical="center" wrapText="1"/>
      <protection locked="0"/>
    </xf>
    <xf numFmtId="0" fontId="17" fillId="0" borderId="11" xfId="0" applyFont="1" applyFill="1" applyBorder="1" applyAlignment="1" applyProtection="1">
      <alignment vertical="center"/>
      <protection locked="0"/>
    </xf>
    <xf numFmtId="0" fontId="20" fillId="0" borderId="11" xfId="0" applyFont="1" applyFill="1" applyBorder="1" applyAlignment="1" applyProtection="1">
      <alignment vertical="center" wrapText="1"/>
      <protection locked="0"/>
    </xf>
    <xf numFmtId="164" fontId="18" fillId="0" borderId="9" xfId="0" applyNumberFormat="1" applyFont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24" borderId="9" xfId="0" applyFont="1" applyFill="1" applyBorder="1" applyAlignment="1" applyProtection="1">
      <alignment horizontal="justify" vertical="center" wrapText="1"/>
      <protection locked="0"/>
    </xf>
    <xf numFmtId="0" fontId="19" fillId="0" borderId="9" xfId="3" applyFont="1" applyFill="1" applyBorder="1" applyAlignment="1" applyProtection="1">
      <alignment vertical="center" wrapText="1"/>
      <protection locked="0"/>
    </xf>
    <xf numFmtId="2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2" fontId="18" fillId="0" borderId="9" xfId="0" applyNumberFormat="1" applyFont="1" applyBorder="1" applyAlignment="1" applyProtection="1">
      <alignment horizontal="center" vertical="center"/>
      <protection locked="0"/>
    </xf>
    <xf numFmtId="1" fontId="18" fillId="0" borderId="9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vertical="center" wrapText="1"/>
      <protection locked="0"/>
    </xf>
    <xf numFmtId="3" fontId="19" fillId="0" borderId="9" xfId="0" applyNumberFormat="1" applyFont="1" applyBorder="1" applyAlignment="1" applyProtection="1">
      <alignment horizontal="center" vertical="center"/>
      <protection locked="0"/>
    </xf>
    <xf numFmtId="4" fontId="19" fillId="10" borderId="9" xfId="0" applyNumberFormat="1" applyFont="1" applyFill="1" applyBorder="1" applyAlignment="1" applyProtection="1">
      <alignment horizontal="center" vertical="center" wrapText="1"/>
      <protection locked="0"/>
    </xf>
    <xf numFmtId="3" fontId="19" fillId="24" borderId="9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9" xfId="0" applyNumberFormat="1" applyFont="1" applyBorder="1" applyAlignment="1" applyProtection="1">
      <alignment horizontal="center" vertical="center"/>
      <protection locked="0"/>
    </xf>
    <xf numFmtId="4" fontId="18" fillId="0" borderId="9" xfId="0" applyNumberFormat="1" applyFont="1" applyBorder="1" applyAlignment="1" applyProtection="1">
      <alignment horizontal="center" vertical="center"/>
      <protection locked="0"/>
    </xf>
    <xf numFmtId="3" fontId="18" fillId="10" borderId="9" xfId="0" applyNumberFormat="1" applyFont="1" applyFill="1" applyBorder="1" applyAlignment="1" applyProtection="1">
      <alignment horizontal="center" vertical="center"/>
      <protection locked="0"/>
    </xf>
    <xf numFmtId="3" fontId="19" fillId="10" borderId="9" xfId="0" applyNumberFormat="1" applyFont="1" applyFill="1" applyBorder="1" applyAlignment="1" applyProtection="1">
      <alignment horizontal="center" vertical="center"/>
      <protection locked="0"/>
    </xf>
    <xf numFmtId="3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24" borderId="9" xfId="0" applyFont="1" applyFill="1" applyBorder="1" applyAlignment="1">
      <alignment horizontal="center" vertical="center" wrapText="1"/>
    </xf>
    <xf numFmtId="0" fontId="19" fillId="24" borderId="9" xfId="0" applyFont="1" applyFill="1" applyBorder="1" applyAlignment="1" applyProtection="1">
      <alignment horizontal="center" vertical="center" wrapText="1"/>
      <protection locked="0"/>
    </xf>
    <xf numFmtId="0" fontId="19" fillId="10" borderId="9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1" fontId="18" fillId="0" borderId="9" xfId="0" applyNumberFormat="1" applyFont="1" applyBorder="1" applyAlignment="1">
      <alignment horizontal="center" vertical="center"/>
    </xf>
    <xf numFmtId="0" fontId="17" fillId="24" borderId="9" xfId="0" applyFont="1" applyFill="1" applyBorder="1" applyAlignment="1" applyProtection="1">
      <alignment horizontal="justify" vertical="center" wrapText="1"/>
      <protection locked="0"/>
    </xf>
    <xf numFmtId="0" fontId="17" fillId="24" borderId="9" xfId="0" applyFont="1" applyFill="1" applyBorder="1" applyAlignment="1" applyProtection="1">
      <alignment horizontal="justify" vertical="center" wrapText="1"/>
    </xf>
    <xf numFmtId="0" fontId="19" fillId="0" borderId="9" xfId="0" applyFont="1" applyFill="1" applyBorder="1" applyAlignment="1" applyProtection="1">
      <alignment horizontal="left" vertical="center" wrapText="1"/>
      <protection locked="0"/>
    </xf>
    <xf numFmtId="0" fontId="19" fillId="0" borderId="9" xfId="3" applyFont="1" applyFill="1" applyBorder="1" applyAlignment="1" applyProtection="1">
      <alignment horizontal="left" vertical="center" wrapText="1"/>
      <protection locked="0"/>
    </xf>
    <xf numFmtId="0" fontId="0" fillId="0" borderId="0" xfId="4" applyFont="1"/>
    <xf numFmtId="0" fontId="22" fillId="27" borderId="9" xfId="4" applyFont="1" applyFill="1" applyBorder="1" applyAlignment="1">
      <alignment horizontal="center" vertical="top"/>
    </xf>
    <xf numFmtId="0" fontId="23" fillId="0" borderId="9" xfId="4" applyFont="1" applyBorder="1" applyAlignment="1">
      <alignment vertical="top" wrapText="1"/>
    </xf>
    <xf numFmtId="0" fontId="24" fillId="0" borderId="15" xfId="4" applyFont="1" applyFill="1" applyBorder="1" applyAlignment="1">
      <alignment vertical="center"/>
    </xf>
    <xf numFmtId="0" fontId="25" fillId="0" borderId="0" xfId="4" applyFont="1"/>
    <xf numFmtId="0" fontId="26" fillId="24" borderId="0" xfId="0" applyFont="1" applyFill="1"/>
    <xf numFmtId="3" fontId="27" fillId="0" borderId="9" xfId="4" applyNumberFormat="1" applyFont="1" applyFill="1" applyBorder="1" applyAlignment="1" applyProtection="1">
      <alignment vertical="center"/>
      <protection locked="0"/>
    </xf>
    <xf numFmtId="3" fontId="26" fillId="0" borderId="9" xfId="4" applyNumberFormat="1" applyFont="1" applyFill="1" applyBorder="1" applyAlignment="1" applyProtection="1">
      <alignment vertical="center"/>
      <protection locked="0"/>
    </xf>
    <xf numFmtId="0" fontId="3" fillId="28" borderId="0" xfId="0" applyFont="1" applyFill="1" applyBorder="1"/>
    <xf numFmtId="0" fontId="0" fillId="0" borderId="9" xfId="0" applyNumberFormat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left" vertical="top" wrapText="1"/>
    </xf>
    <xf numFmtId="0" fontId="30" fillId="0" borderId="0" xfId="0" applyFont="1"/>
    <xf numFmtId="0" fontId="3" fillId="28" borderId="0" xfId="0" applyFont="1" applyFill="1" applyBorder="1" applyAlignment="1">
      <alignment vertical="top" wrapText="1"/>
    </xf>
    <xf numFmtId="0" fontId="0" fillId="0" borderId="9" xfId="0" applyNumberFormat="1" applyBorder="1" applyAlignment="1">
      <alignment horizontal="center" vertical="center" wrapText="1"/>
    </xf>
    <xf numFmtId="0" fontId="28" fillId="0" borderId="0" xfId="0" applyFont="1" applyAlignment="1">
      <alignment vertical="top"/>
    </xf>
    <xf numFmtId="0" fontId="0" fillId="0" borderId="0" xfId="0" applyAlignment="1">
      <alignment vertical="top"/>
    </xf>
    <xf numFmtId="0" fontId="29" fillId="24" borderId="0" xfId="0" applyFont="1" applyFill="1" applyAlignment="1">
      <alignment vertical="top"/>
    </xf>
    <xf numFmtId="0" fontId="29" fillId="24" borderId="0" xfId="1" applyFont="1" applyFill="1" applyBorder="1" applyAlignment="1" applyProtection="1">
      <alignment vertical="top"/>
    </xf>
    <xf numFmtId="0" fontId="3" fillId="29" borderId="9" xfId="0" applyFont="1" applyFill="1" applyBorder="1" applyAlignment="1">
      <alignment horizontal="center"/>
    </xf>
    <xf numFmtId="0" fontId="3" fillId="29" borderId="9" xfId="0" applyFont="1" applyFill="1" applyBorder="1" applyAlignment="1">
      <alignment horizontal="center" vertical="center" wrapText="1"/>
    </xf>
    <xf numFmtId="0" fontId="3" fillId="29" borderId="11" xfId="0" applyFont="1" applyFill="1" applyBorder="1" applyAlignment="1">
      <alignment horizontal="center"/>
    </xf>
    <xf numFmtId="0" fontId="3" fillId="29" borderId="17" xfId="0" applyFont="1" applyFill="1" applyBorder="1" applyAlignment="1">
      <alignment horizontal="center"/>
    </xf>
    <xf numFmtId="0" fontId="0" fillId="0" borderId="17" xfId="0" applyNumberFormat="1" applyBorder="1" applyAlignment="1">
      <alignment horizontal="center" vertical="center"/>
    </xf>
    <xf numFmtId="0" fontId="3" fillId="29" borderId="21" xfId="0" applyFont="1" applyFill="1" applyBorder="1" applyAlignment="1">
      <alignment horizontal="center"/>
    </xf>
    <xf numFmtId="0" fontId="3" fillId="29" borderId="22" xfId="0" applyFont="1" applyFill="1" applyBorder="1" applyAlignment="1">
      <alignment horizontal="center"/>
    </xf>
    <xf numFmtId="0" fontId="0" fillId="0" borderId="21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3" fillId="29" borderId="18" xfId="0" applyFont="1" applyFill="1" applyBorder="1" applyAlignment="1">
      <alignment horizontal="center"/>
    </xf>
    <xf numFmtId="0" fontId="3" fillId="29" borderId="20" xfId="0" applyFont="1" applyFill="1" applyBorder="1" applyAlignment="1">
      <alignment horizontal="center"/>
    </xf>
    <xf numFmtId="0" fontId="3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30" borderId="23" xfId="0" applyFont="1" applyFill="1" applyBorder="1" applyAlignment="1">
      <alignment horizontal="center" vertical="center"/>
    </xf>
    <xf numFmtId="0" fontId="3" fillId="30" borderId="24" xfId="0" applyFont="1" applyFill="1" applyBorder="1" applyAlignment="1">
      <alignment horizontal="center" vertical="center"/>
    </xf>
    <xf numFmtId="0" fontId="3" fillId="30" borderId="25" xfId="0" applyFont="1" applyFill="1" applyBorder="1" applyAlignment="1">
      <alignment horizontal="center" vertical="center"/>
    </xf>
    <xf numFmtId="0" fontId="3" fillId="30" borderId="29" xfId="0" applyFont="1" applyFill="1" applyBorder="1" applyAlignment="1">
      <alignment horizontal="center" vertical="center"/>
    </xf>
    <xf numFmtId="0" fontId="3" fillId="30" borderId="30" xfId="0" applyFont="1" applyFill="1" applyBorder="1" applyAlignment="1">
      <alignment horizontal="center" vertical="center"/>
    </xf>
    <xf numFmtId="0" fontId="3" fillId="29" borderId="11" xfId="0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3" fillId="29" borderId="21" xfId="0" applyFont="1" applyFill="1" applyBorder="1" applyAlignment="1">
      <alignment horizontal="center" vertical="center" wrapText="1"/>
    </xf>
    <xf numFmtId="0" fontId="3" fillId="29" borderId="22" xfId="0" applyFont="1" applyFill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3" fillId="29" borderId="23" xfId="0" applyNumberFormat="1" applyFont="1" applyFill="1" applyBorder="1" applyAlignment="1">
      <alignment horizontal="center" vertical="center" wrapText="1"/>
    </xf>
    <xf numFmtId="0" fontId="3" fillId="29" borderId="24" xfId="0" applyNumberFormat="1" applyFont="1" applyFill="1" applyBorder="1" applyAlignment="1">
      <alignment horizontal="center" vertical="center" wrapText="1"/>
    </xf>
    <xf numFmtId="0" fontId="3" fillId="29" borderId="25" xfId="0" applyNumberFormat="1" applyFont="1" applyFill="1" applyBorder="1" applyAlignment="1">
      <alignment horizontal="center" vertical="center" wrapText="1"/>
    </xf>
    <xf numFmtId="0" fontId="3" fillId="29" borderId="29" xfId="0" applyNumberFormat="1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3" fillId="29" borderId="30" xfId="0" applyNumberFormat="1" applyFont="1" applyFill="1" applyBorder="1" applyAlignment="1">
      <alignment horizontal="center" vertical="center" wrapText="1"/>
    </xf>
    <xf numFmtId="0" fontId="3" fillId="29" borderId="34" xfId="0" applyFont="1" applyFill="1" applyBorder="1" applyAlignment="1">
      <alignment horizontal="center" vertical="top" wrapText="1"/>
    </xf>
    <xf numFmtId="0" fontId="0" fillId="0" borderId="35" xfId="0" applyBorder="1" applyAlignment="1">
      <alignment vertical="top" wrapText="1"/>
    </xf>
    <xf numFmtId="0" fontId="3" fillId="29" borderId="36" xfId="0" applyFont="1" applyFill="1" applyBorder="1" applyAlignment="1">
      <alignment horizontal="right" vertical="top" wrapText="1"/>
    </xf>
    <xf numFmtId="0" fontId="5" fillId="0" borderId="0" xfId="0" applyFont="1" applyAlignment="1" applyProtection="1">
      <alignment horizontal="center"/>
      <protection locked="0"/>
    </xf>
    <xf numFmtId="0" fontId="13" fillId="20" borderId="12" xfId="0" applyFont="1" applyFill="1" applyBorder="1" applyAlignment="1">
      <alignment horizontal="center" vertical="center"/>
    </xf>
    <xf numFmtId="0" fontId="13" fillId="20" borderId="14" xfId="0" applyFont="1" applyFill="1" applyBorder="1" applyAlignment="1">
      <alignment horizontal="center" vertical="center"/>
    </xf>
    <xf numFmtId="0" fontId="13" fillId="20" borderId="13" xfId="0" applyFont="1" applyFill="1" applyBorder="1" applyAlignment="1">
      <alignment horizontal="center" vertical="center"/>
    </xf>
    <xf numFmtId="0" fontId="13" fillId="18" borderId="6" xfId="0" applyFont="1" applyFill="1" applyBorder="1" applyAlignment="1">
      <alignment horizontal="center" vertical="center"/>
    </xf>
    <xf numFmtId="2" fontId="13" fillId="16" borderId="6" xfId="0" applyNumberFormat="1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2" fontId="13" fillId="8" borderId="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0" fontId="13" fillId="25" borderId="12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/>
    </xf>
    <xf numFmtId="0" fontId="3" fillId="30" borderId="31" xfId="0" applyFont="1" applyFill="1" applyBorder="1" applyAlignment="1">
      <alignment horizontal="right" vertical="center"/>
    </xf>
    <xf numFmtId="0" fontId="3" fillId="30" borderId="32" xfId="0" applyFont="1" applyFill="1" applyBorder="1" applyAlignment="1">
      <alignment horizontal="right" vertical="center"/>
    </xf>
    <xf numFmtId="0" fontId="3" fillId="29" borderId="18" xfId="0" applyFont="1" applyFill="1" applyBorder="1" applyAlignment="1">
      <alignment horizontal="center" vertical="center"/>
    </xf>
    <xf numFmtId="0" fontId="3" fillId="29" borderId="19" xfId="0" applyFont="1" applyFill="1" applyBorder="1" applyAlignment="1">
      <alignment horizontal="center" vertical="center"/>
    </xf>
    <xf numFmtId="0" fontId="3" fillId="29" borderId="20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/>
    </xf>
    <xf numFmtId="0" fontId="3" fillId="29" borderId="26" xfId="0" applyFont="1" applyFill="1" applyBorder="1" applyAlignment="1">
      <alignment horizontal="center" vertical="center"/>
    </xf>
    <xf numFmtId="0" fontId="3" fillId="29" borderId="27" xfId="0" applyFont="1" applyFill="1" applyBorder="1" applyAlignment="1">
      <alignment horizontal="center" vertical="center"/>
    </xf>
    <xf numFmtId="0" fontId="3" fillId="29" borderId="28" xfId="0" applyFont="1" applyFill="1" applyBorder="1" applyAlignment="1">
      <alignment horizontal="center" vertical="center"/>
    </xf>
    <xf numFmtId="0" fontId="3" fillId="29" borderId="18" xfId="0" applyFont="1" applyFill="1" applyBorder="1" applyAlignment="1">
      <alignment horizontal="center" vertical="center" wrapText="1"/>
    </xf>
    <xf numFmtId="0" fontId="3" fillId="29" borderId="19" xfId="0" applyFont="1" applyFill="1" applyBorder="1" applyAlignment="1">
      <alignment horizontal="center" vertical="center" wrapText="1"/>
    </xf>
    <xf numFmtId="0" fontId="3" fillId="29" borderId="20" xfId="0" applyFont="1" applyFill="1" applyBorder="1" applyAlignment="1">
      <alignment horizontal="center" vertical="center" wrapText="1"/>
    </xf>
    <xf numFmtId="0" fontId="29" fillId="24" borderId="16" xfId="1" applyFont="1" applyFill="1" applyBorder="1" applyAlignment="1" applyProtection="1">
      <alignment vertical="top" wrapText="1"/>
    </xf>
    <xf numFmtId="0" fontId="29" fillId="24" borderId="0" xfId="1" applyFont="1" applyFill="1" applyBorder="1" applyAlignment="1" applyProtection="1">
      <alignment vertical="top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33" xfId="0" applyFont="1" applyFill="1" applyBorder="1" applyAlignment="1">
      <alignment horizontal="center" vertical="center" wrapText="1"/>
    </xf>
  </cellXfs>
  <cellStyles count="6">
    <cellStyle name="20% - Énfasis3" xfId="1" builtinId="38"/>
    <cellStyle name="20% - Énfasis4" xfId="2" builtinId="42"/>
    <cellStyle name="20% - Énfasis6" xfId="3" builtinId="50"/>
    <cellStyle name="Normal" xfId="0" builtinId="0"/>
    <cellStyle name="Normal 3" xfId="4"/>
    <cellStyle name="Porcentaje" xfId="5" builtinId="5"/>
  </cellStyles>
  <dxfs count="5"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66FFCC"/>
      <color rgb="FF66FFFF"/>
      <color rgb="FFFF7C80"/>
      <color rgb="FFFF5050"/>
      <color rgb="FF4CEE95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L51"/>
  <sheetViews>
    <sheetView workbookViewId="0">
      <pane xSplit="7" ySplit="3" topLeftCell="N15" activePane="bottomRight" state="frozen"/>
      <selection pane="topRight" activeCell="H1" sqref="H1"/>
      <selection pane="bottomLeft" activeCell="A4" sqref="A4"/>
      <selection pane="bottomRight" activeCell="B3" sqref="B3:G33"/>
    </sheetView>
  </sheetViews>
  <sheetFormatPr baseColWidth="10" defaultColWidth="11.42578125" defaultRowHeight="15" x14ac:dyDescent="0.25"/>
  <cols>
    <col min="1" max="1" width="2.85546875" style="1" customWidth="1"/>
    <col min="2" max="2" width="4" style="3" customWidth="1"/>
    <col min="3" max="3" width="31.42578125" style="1" customWidth="1"/>
    <col min="4" max="5" width="6.140625" style="1" customWidth="1"/>
    <col min="6" max="6" width="9.28515625" style="1" customWidth="1"/>
    <col min="7" max="7" width="8.42578125" style="1" customWidth="1"/>
    <col min="8" max="8" width="10" style="1" hidden="1" customWidth="1"/>
    <col min="9" max="9" width="7.140625" style="1" hidden="1" customWidth="1"/>
    <col min="10" max="11" width="11.42578125" style="1" hidden="1" customWidth="1"/>
    <col min="12" max="12" width="0" style="1" hidden="1" customWidth="1"/>
    <col min="13" max="13" width="15.85546875" style="1" hidden="1" customWidth="1"/>
    <col min="14" max="14" width="12.140625" style="1" customWidth="1"/>
    <col min="15" max="15" width="13.42578125" style="1" customWidth="1"/>
    <col min="16" max="16" width="13.7109375" style="1" customWidth="1"/>
    <col min="17" max="17" width="14.28515625" style="1" customWidth="1"/>
    <col min="18" max="18" width="8.5703125" style="1" customWidth="1"/>
    <col min="19" max="19" width="20.140625" style="1" customWidth="1"/>
    <col min="20" max="20" width="20.5703125" style="1" customWidth="1"/>
    <col min="21" max="21" width="7.5703125" style="2" customWidth="1"/>
    <col min="22" max="22" width="9.5703125" style="2" customWidth="1"/>
    <col min="23" max="23" width="7.85546875" style="1" customWidth="1"/>
    <col min="24" max="24" width="9.140625" style="1" customWidth="1"/>
    <col min="25" max="25" width="11.42578125" style="1"/>
    <col min="26" max="26" width="15.5703125" style="1" customWidth="1"/>
    <col min="27" max="27" width="9.85546875" style="2" customWidth="1"/>
    <col min="28" max="28" width="11.42578125" style="2"/>
    <col min="29" max="29" width="9" style="1" customWidth="1"/>
    <col min="30" max="30" width="9.42578125" style="1" customWidth="1"/>
    <col min="31" max="31" width="11.42578125" style="1"/>
    <col min="32" max="32" width="13.5703125" style="1" customWidth="1"/>
    <col min="33" max="33" width="10.140625" style="2" customWidth="1"/>
    <col min="34" max="34" width="9.85546875" style="2" customWidth="1"/>
    <col min="35" max="35" width="9.28515625" style="1" customWidth="1"/>
    <col min="36" max="36" width="9.5703125" style="1" customWidth="1"/>
    <col min="37" max="37" width="11.42578125" style="1"/>
    <col min="38" max="38" width="13.5703125" style="1" customWidth="1"/>
    <col min="39" max="16384" width="11.42578125" style="1"/>
  </cols>
  <sheetData>
    <row r="1" spans="2:38" ht="18.75" x14ac:dyDescent="0.3">
      <c r="B1" s="204" t="s">
        <v>0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2:38" ht="6.75" customHeight="1" thickBot="1" x14ac:dyDescent="0.3"/>
    <row r="3" spans="2:38" ht="50.25" customHeight="1" thickBot="1" x14ac:dyDescent="0.3">
      <c r="B3" s="27" t="s">
        <v>1</v>
      </c>
      <c r="C3" s="28" t="s">
        <v>2</v>
      </c>
      <c r="D3" s="29" t="s">
        <v>3</v>
      </c>
      <c r="E3" s="29" t="s">
        <v>4</v>
      </c>
      <c r="F3" s="30" t="s">
        <v>70</v>
      </c>
      <c r="G3" s="30" t="s">
        <v>71</v>
      </c>
      <c r="H3" s="31" t="s">
        <v>5</v>
      </c>
      <c r="I3" s="32" t="s">
        <v>6</v>
      </c>
      <c r="J3" s="33" t="s">
        <v>7</v>
      </c>
      <c r="K3" s="34" t="s">
        <v>8</v>
      </c>
      <c r="L3" s="35" t="s">
        <v>9</v>
      </c>
      <c r="M3" s="7" t="s">
        <v>10</v>
      </c>
      <c r="N3" s="60" t="s">
        <v>72</v>
      </c>
      <c r="O3" s="61" t="s">
        <v>73</v>
      </c>
      <c r="P3" s="33" t="s">
        <v>67</v>
      </c>
      <c r="Q3" s="34" t="s">
        <v>68</v>
      </c>
      <c r="R3" s="68" t="s">
        <v>9</v>
      </c>
      <c r="S3" s="69" t="s">
        <v>10</v>
      </c>
      <c r="T3" s="69" t="s">
        <v>69</v>
      </c>
      <c r="U3" s="60" t="s">
        <v>11</v>
      </c>
      <c r="V3" s="61" t="s">
        <v>12</v>
      </c>
      <c r="W3" s="4" t="s">
        <v>49</v>
      </c>
      <c r="X3" s="5" t="s">
        <v>54</v>
      </c>
      <c r="Y3" s="6" t="s">
        <v>9</v>
      </c>
      <c r="Z3" s="8" t="s">
        <v>10</v>
      </c>
      <c r="AA3" s="66" t="s">
        <v>13</v>
      </c>
      <c r="AB3" s="61" t="s">
        <v>14</v>
      </c>
      <c r="AC3" s="4" t="s">
        <v>50</v>
      </c>
      <c r="AD3" s="5" t="s">
        <v>53</v>
      </c>
      <c r="AE3" s="6" t="s">
        <v>9</v>
      </c>
      <c r="AF3" s="7" t="s">
        <v>10</v>
      </c>
      <c r="AG3" s="60" t="s">
        <v>15</v>
      </c>
      <c r="AH3" s="61" t="s">
        <v>16</v>
      </c>
      <c r="AI3" s="4" t="s">
        <v>51</v>
      </c>
      <c r="AJ3" s="5" t="s">
        <v>52</v>
      </c>
      <c r="AK3" s="6" t="s">
        <v>9</v>
      </c>
      <c r="AL3" s="7" t="s">
        <v>10</v>
      </c>
    </row>
    <row r="4" spans="2:38" ht="30" x14ac:dyDescent="0.25">
      <c r="B4" s="36">
        <v>1</v>
      </c>
      <c r="C4" s="37" t="s">
        <v>42</v>
      </c>
      <c r="D4" s="37" t="s">
        <v>17</v>
      </c>
      <c r="E4" s="37" t="s">
        <v>18</v>
      </c>
      <c r="F4" s="37"/>
      <c r="G4" s="38">
        <v>90</v>
      </c>
      <c r="H4" s="39"/>
      <c r="I4" s="38">
        <f>+G4/4</f>
        <v>22.5</v>
      </c>
      <c r="J4" s="40"/>
      <c r="K4" s="41">
        <v>25.82</v>
      </c>
      <c r="L4" s="42">
        <f>K4-I4</f>
        <v>3.3200000000000003</v>
      </c>
      <c r="N4" s="37"/>
      <c r="O4" s="38">
        <v>40</v>
      </c>
      <c r="P4" s="71"/>
      <c r="Q4" s="71"/>
      <c r="R4" s="71"/>
      <c r="S4" s="70"/>
      <c r="T4" s="70"/>
      <c r="U4" s="62"/>
      <c r="V4" s="62">
        <v>50</v>
      </c>
      <c r="AA4" s="62"/>
      <c r="AB4" s="62"/>
      <c r="AG4" s="62"/>
      <c r="AH4" s="62">
        <v>90</v>
      </c>
    </row>
    <row r="5" spans="2:38" x14ac:dyDescent="0.25">
      <c r="B5" s="43">
        <v>2</v>
      </c>
      <c r="C5" s="44" t="s">
        <v>43</v>
      </c>
      <c r="D5" s="45" t="s">
        <v>19</v>
      </c>
      <c r="E5" s="46" t="s">
        <v>20</v>
      </c>
      <c r="F5" s="46">
        <v>1100</v>
      </c>
      <c r="G5" s="47">
        <v>100</v>
      </c>
      <c r="H5" s="48">
        <f>+F5/4</f>
        <v>275</v>
      </c>
      <c r="I5" s="49">
        <v>25</v>
      </c>
      <c r="J5" s="46">
        <v>263</v>
      </c>
      <c r="K5" s="50">
        <f>+(J5/F5)*100</f>
        <v>23.90909090909091</v>
      </c>
      <c r="L5" s="51">
        <f t="shared" ref="L5:L33" si="0">K5-I5</f>
        <v>-1.0909090909090899</v>
      </c>
      <c r="N5" s="46">
        <v>458</v>
      </c>
      <c r="O5" s="47"/>
      <c r="P5" s="71"/>
      <c r="Q5" s="71"/>
      <c r="R5" s="71"/>
      <c r="S5" s="70"/>
      <c r="T5" s="70"/>
      <c r="U5" s="63">
        <v>550</v>
      </c>
      <c r="V5" s="62">
        <f>+(U5/F5)*100</f>
        <v>50</v>
      </c>
      <c r="X5" s="1">
        <f>+(W5/F5)*100</f>
        <v>0</v>
      </c>
      <c r="Y5" s="1">
        <f>+X5-V5</f>
        <v>-50</v>
      </c>
      <c r="AA5" s="62">
        <v>825</v>
      </c>
      <c r="AB5" s="62">
        <f>+(AA5/F5)*100</f>
        <v>75</v>
      </c>
      <c r="AG5" s="62">
        <v>1100</v>
      </c>
      <c r="AH5" s="62">
        <f>+(AG5/F5)*100</f>
        <v>100</v>
      </c>
    </row>
    <row r="6" spans="2:38" ht="30" x14ac:dyDescent="0.25">
      <c r="B6" s="43">
        <v>3</v>
      </c>
      <c r="C6" s="52" t="s">
        <v>44</v>
      </c>
      <c r="D6" s="53" t="s">
        <v>21</v>
      </c>
      <c r="E6" s="46" t="s">
        <v>20</v>
      </c>
      <c r="F6" s="46"/>
      <c r="G6" s="49">
        <v>60</v>
      </c>
      <c r="H6" s="48"/>
      <c r="I6" s="49">
        <v>15</v>
      </c>
      <c r="J6" s="54"/>
      <c r="K6" s="50">
        <v>44.62</v>
      </c>
      <c r="L6" s="51">
        <f t="shared" si="0"/>
        <v>29.619999999999997</v>
      </c>
      <c r="N6" s="46"/>
      <c r="O6" s="49">
        <v>25</v>
      </c>
      <c r="P6" s="71"/>
      <c r="Q6" s="71"/>
      <c r="R6" s="71"/>
      <c r="S6" s="70"/>
      <c r="T6" s="70"/>
      <c r="U6" s="63"/>
      <c r="V6" s="62">
        <v>30</v>
      </c>
      <c r="AA6" s="62"/>
      <c r="AB6" s="62">
        <v>40</v>
      </c>
      <c r="AG6" s="62"/>
      <c r="AH6" s="62">
        <v>60</v>
      </c>
    </row>
    <row r="7" spans="2:38" ht="19.5" customHeight="1" x14ac:dyDescent="0.25">
      <c r="B7" s="43">
        <v>4</v>
      </c>
      <c r="C7" s="55" t="s">
        <v>22</v>
      </c>
      <c r="D7" s="55" t="s">
        <v>23</v>
      </c>
      <c r="E7" s="46" t="s">
        <v>20</v>
      </c>
      <c r="F7" s="46"/>
      <c r="G7" s="49">
        <v>80</v>
      </c>
      <c r="H7" s="48"/>
      <c r="I7" s="49">
        <v>10</v>
      </c>
      <c r="J7" s="46"/>
      <c r="K7" s="50">
        <v>0</v>
      </c>
      <c r="L7" s="51">
        <f t="shared" si="0"/>
        <v>-10</v>
      </c>
      <c r="N7" s="46"/>
      <c r="O7" s="49">
        <v>28</v>
      </c>
      <c r="P7" s="71"/>
      <c r="Q7" s="71"/>
      <c r="R7" s="71"/>
      <c r="S7" s="70"/>
      <c r="T7" s="70"/>
      <c r="U7" s="63"/>
      <c r="V7" s="62">
        <v>30</v>
      </c>
      <c r="AA7" s="62"/>
      <c r="AB7" s="62">
        <v>50</v>
      </c>
      <c r="AG7" s="62"/>
      <c r="AH7" s="62">
        <v>80</v>
      </c>
    </row>
    <row r="8" spans="2:38" ht="30" x14ac:dyDescent="0.25">
      <c r="B8" s="43">
        <v>5</v>
      </c>
      <c r="C8" s="55" t="s">
        <v>24</v>
      </c>
      <c r="D8" s="55" t="s">
        <v>23</v>
      </c>
      <c r="E8" s="46" t="s">
        <v>20</v>
      </c>
      <c r="F8" s="46">
        <v>23016</v>
      </c>
      <c r="G8" s="49">
        <v>100</v>
      </c>
      <c r="H8" s="46">
        <v>23016</v>
      </c>
      <c r="I8" s="49">
        <v>100</v>
      </c>
      <c r="J8" s="48">
        <v>23016</v>
      </c>
      <c r="K8" s="50">
        <v>100</v>
      </c>
      <c r="L8" s="51">
        <f t="shared" si="0"/>
        <v>0</v>
      </c>
      <c r="N8" s="46"/>
      <c r="O8" s="49">
        <v>100</v>
      </c>
      <c r="P8" s="71"/>
      <c r="Q8" s="71"/>
      <c r="R8" s="71"/>
      <c r="S8" s="70"/>
      <c r="T8" s="70"/>
      <c r="U8" s="63"/>
      <c r="V8" s="62">
        <v>100</v>
      </c>
      <c r="X8" s="1">
        <f t="shared" ref="X8:X30" si="1">+(W8/F8)*100</f>
        <v>0</v>
      </c>
      <c r="AA8" s="62"/>
      <c r="AB8" s="62">
        <v>100</v>
      </c>
      <c r="AG8" s="62"/>
      <c r="AH8" s="62">
        <v>100</v>
      </c>
    </row>
    <row r="9" spans="2:38" ht="30" x14ac:dyDescent="0.25">
      <c r="B9" s="43">
        <v>6</v>
      </c>
      <c r="C9" s="56" t="s">
        <v>45</v>
      </c>
      <c r="D9" s="57" t="s">
        <v>25</v>
      </c>
      <c r="E9" s="46" t="s">
        <v>20</v>
      </c>
      <c r="F9" s="46">
        <v>2991</v>
      </c>
      <c r="G9" s="49">
        <v>65</v>
      </c>
      <c r="H9" s="49">
        <f>+($F$9*I9)/100</f>
        <v>448.65</v>
      </c>
      <c r="I9" s="49">
        <v>15</v>
      </c>
      <c r="J9" s="46">
        <v>654</v>
      </c>
      <c r="K9" s="50">
        <v>21.86</v>
      </c>
      <c r="L9" s="51">
        <f t="shared" si="0"/>
        <v>6.8599999999999994</v>
      </c>
      <c r="N9" s="46"/>
      <c r="O9" s="49">
        <v>20</v>
      </c>
      <c r="P9" s="71"/>
      <c r="Q9" s="71"/>
      <c r="R9" s="71"/>
      <c r="S9" s="70"/>
      <c r="T9" s="70"/>
      <c r="U9" s="63">
        <f>+($F$9*V9)/100</f>
        <v>897.3</v>
      </c>
      <c r="V9" s="62">
        <v>30</v>
      </c>
      <c r="X9" s="1">
        <f t="shared" si="1"/>
        <v>0</v>
      </c>
      <c r="AA9" s="63">
        <f>+($F$9*AB9)/100</f>
        <v>1345.95</v>
      </c>
      <c r="AB9" s="62">
        <v>45</v>
      </c>
      <c r="AG9" s="63">
        <f>+($F$9*AH9)/100</f>
        <v>1944.15</v>
      </c>
      <c r="AH9" s="62">
        <v>65</v>
      </c>
    </row>
    <row r="10" spans="2:38" ht="30" x14ac:dyDescent="0.25">
      <c r="B10" s="43">
        <v>7</v>
      </c>
      <c r="C10" s="56" t="s">
        <v>46</v>
      </c>
      <c r="D10" s="57" t="s">
        <v>25</v>
      </c>
      <c r="E10" s="46" t="s">
        <v>20</v>
      </c>
      <c r="F10" s="46"/>
      <c r="G10" s="49">
        <v>65</v>
      </c>
      <c r="H10" s="49"/>
      <c r="I10" s="49">
        <v>20</v>
      </c>
      <c r="J10" s="54"/>
      <c r="K10" s="50">
        <v>15.07</v>
      </c>
      <c r="L10" s="51">
        <f t="shared" si="0"/>
        <v>-4.93</v>
      </c>
      <c r="N10" s="46"/>
      <c r="O10" s="49">
        <v>30</v>
      </c>
      <c r="P10" s="71"/>
      <c r="Q10" s="71"/>
      <c r="R10" s="71"/>
      <c r="S10" s="70"/>
      <c r="T10" s="70"/>
      <c r="U10" s="63"/>
      <c r="V10" s="62">
        <v>35</v>
      </c>
      <c r="AA10" s="62"/>
      <c r="AB10" s="62">
        <v>50</v>
      </c>
      <c r="AG10" s="62"/>
      <c r="AH10" s="62">
        <v>65</v>
      </c>
    </row>
    <row r="11" spans="2:38" x14ac:dyDescent="0.25">
      <c r="B11" s="43">
        <v>8</v>
      </c>
      <c r="C11" s="44" t="s">
        <v>26</v>
      </c>
      <c r="D11" s="45" t="s">
        <v>19</v>
      </c>
      <c r="E11" s="46" t="s">
        <v>27</v>
      </c>
      <c r="F11" s="46">
        <v>1100</v>
      </c>
      <c r="G11" s="49">
        <v>50</v>
      </c>
      <c r="H11" s="49">
        <f>+($F$11*I11)/100</f>
        <v>137.5</v>
      </c>
      <c r="I11" s="58">
        <v>12.5</v>
      </c>
      <c r="J11" s="48">
        <v>140</v>
      </c>
      <c r="K11" s="50">
        <f>+(J11/F11)*100</f>
        <v>12.727272727272727</v>
      </c>
      <c r="L11" s="51">
        <f t="shared" si="0"/>
        <v>0.22727272727272663</v>
      </c>
      <c r="N11" s="46"/>
      <c r="O11" s="49">
        <v>20.9</v>
      </c>
      <c r="P11" s="71"/>
      <c r="Q11" s="71"/>
      <c r="R11" s="71"/>
      <c r="S11" s="70"/>
      <c r="T11" s="70"/>
      <c r="U11" s="64">
        <f>+($F$11*V11)/100</f>
        <v>275</v>
      </c>
      <c r="V11" s="62">
        <v>25</v>
      </c>
      <c r="X11" s="1">
        <f t="shared" si="1"/>
        <v>0</v>
      </c>
      <c r="AA11" s="64">
        <f>+($F$11*AB11)/100</f>
        <v>412.5</v>
      </c>
      <c r="AB11" s="67">
        <v>37.5</v>
      </c>
      <c r="AE11" s="9"/>
      <c r="AG11" s="64">
        <f>+($F$11*AH11)/100</f>
        <v>550</v>
      </c>
      <c r="AH11" s="65">
        <v>50</v>
      </c>
    </row>
    <row r="12" spans="2:38" ht="35.450000000000003" customHeight="1" x14ac:dyDescent="0.25">
      <c r="B12" s="43">
        <v>9</v>
      </c>
      <c r="C12" s="52" t="s">
        <v>47</v>
      </c>
      <c r="D12" s="53" t="s">
        <v>21</v>
      </c>
      <c r="E12" s="46" t="s">
        <v>27</v>
      </c>
      <c r="F12" s="46">
        <v>951</v>
      </c>
      <c r="G12" s="49">
        <v>100</v>
      </c>
      <c r="H12" s="49">
        <f>+($F$12*I12)/100</f>
        <v>285.3</v>
      </c>
      <c r="I12" s="49">
        <v>30</v>
      </c>
      <c r="J12" s="48">
        <v>223</v>
      </c>
      <c r="K12" s="50">
        <f>+(J12/F12)*100</f>
        <v>23.449001051524711</v>
      </c>
      <c r="L12" s="51">
        <f t="shared" si="0"/>
        <v>-6.5509989484752893</v>
      </c>
      <c r="N12" s="46"/>
      <c r="O12" s="49">
        <v>50</v>
      </c>
      <c r="P12" s="71"/>
      <c r="Q12" s="71"/>
      <c r="R12" s="71"/>
      <c r="S12" s="70"/>
      <c r="T12" s="70"/>
      <c r="U12" s="64">
        <f>+($F$12*V12)/100</f>
        <v>570.6</v>
      </c>
      <c r="V12" s="62">
        <v>60</v>
      </c>
      <c r="X12" s="1">
        <f t="shared" si="1"/>
        <v>0</v>
      </c>
      <c r="AA12" s="64">
        <f>+($F$12*AB12)/100</f>
        <v>808.35</v>
      </c>
      <c r="AB12" s="65">
        <v>85</v>
      </c>
      <c r="AE12" s="9"/>
      <c r="AG12" s="64">
        <f>+($F$12*AH12)/100</f>
        <v>951</v>
      </c>
      <c r="AH12" s="65">
        <v>100</v>
      </c>
    </row>
    <row r="13" spans="2:38" x14ac:dyDescent="0.25">
      <c r="B13" s="43">
        <v>10</v>
      </c>
      <c r="C13" s="55" t="s">
        <v>28</v>
      </c>
      <c r="D13" s="55" t="s">
        <v>23</v>
      </c>
      <c r="E13" s="46" t="s">
        <v>27</v>
      </c>
      <c r="F13" s="46">
        <f>50135*0.1</f>
        <v>5013.5</v>
      </c>
      <c r="G13" s="49">
        <v>100</v>
      </c>
      <c r="H13" s="49">
        <f>+($F$13*I13)/100</f>
        <v>1002.7</v>
      </c>
      <c r="I13" s="49">
        <v>20</v>
      </c>
      <c r="J13" s="48">
        <v>669</v>
      </c>
      <c r="K13" s="50">
        <f t="shared" ref="K13:K14" si="2">+(J13/F13)*100</f>
        <v>13.343971277550612</v>
      </c>
      <c r="L13" s="51">
        <f t="shared" si="0"/>
        <v>-6.6560287224493884</v>
      </c>
      <c r="N13" s="37"/>
      <c r="O13" s="38">
        <v>3</v>
      </c>
      <c r="P13" s="71"/>
      <c r="Q13" s="71"/>
      <c r="R13" s="71"/>
      <c r="S13" s="70"/>
      <c r="T13" s="70"/>
      <c r="U13" s="64">
        <f>+($F$13*V13)/100</f>
        <v>2005.4</v>
      </c>
      <c r="V13" s="62">
        <v>40</v>
      </c>
      <c r="X13" s="1">
        <f t="shared" si="1"/>
        <v>0</v>
      </c>
      <c r="AA13" s="64">
        <f>+($F$13*AB13)/100</f>
        <v>4010.8</v>
      </c>
      <c r="AB13" s="65">
        <v>80</v>
      </c>
      <c r="AE13" s="9"/>
      <c r="AG13" s="64">
        <f>+($F$13*AH13)/100</f>
        <v>5013.5</v>
      </c>
      <c r="AH13" s="65">
        <v>100</v>
      </c>
    </row>
    <row r="14" spans="2:38" x14ac:dyDescent="0.25">
      <c r="B14" s="43">
        <v>11</v>
      </c>
      <c r="C14" s="55" t="s">
        <v>29</v>
      </c>
      <c r="D14" s="55" t="s">
        <v>23</v>
      </c>
      <c r="E14" s="46" t="s">
        <v>27</v>
      </c>
      <c r="F14" s="59">
        <v>151943</v>
      </c>
      <c r="G14" s="49">
        <v>100</v>
      </c>
      <c r="H14" s="49">
        <v>39938</v>
      </c>
      <c r="I14" s="49">
        <f>+(H14/$F$14)*100</f>
        <v>26.28485682130799</v>
      </c>
      <c r="J14" s="48">
        <v>57246</v>
      </c>
      <c r="K14" s="50">
        <f t="shared" si="2"/>
        <v>37.675970594235999</v>
      </c>
      <c r="L14" s="51">
        <f t="shared" si="0"/>
        <v>11.391113772928009</v>
      </c>
      <c r="N14" s="46">
        <v>72932</v>
      </c>
      <c r="O14" s="47"/>
      <c r="P14" s="71"/>
      <c r="Q14" s="71"/>
      <c r="R14" s="71"/>
      <c r="S14" s="70"/>
      <c r="T14" s="70"/>
      <c r="U14" s="62">
        <v>85943</v>
      </c>
      <c r="V14" s="64">
        <f>+(U14/$F$14)*100</f>
        <v>56.562658365308039</v>
      </c>
      <c r="X14" s="1">
        <f t="shared" si="1"/>
        <v>0</v>
      </c>
      <c r="AA14" s="62">
        <v>115961</v>
      </c>
      <c r="AB14" s="64">
        <f>+(AA14/$F$14)*100</f>
        <v>76.318751110613846</v>
      </c>
      <c r="AE14" s="9"/>
      <c r="AG14" s="62">
        <v>151943</v>
      </c>
      <c r="AH14" s="64">
        <f>+(AG14/$F$14)*100</f>
        <v>100</v>
      </c>
    </row>
    <row r="15" spans="2:38" ht="36.75" customHeight="1" x14ac:dyDescent="0.25">
      <c r="B15" s="43">
        <v>12</v>
      </c>
      <c r="C15" s="56" t="s">
        <v>30</v>
      </c>
      <c r="D15" s="57" t="s">
        <v>25</v>
      </c>
      <c r="E15" s="46" t="s">
        <v>27</v>
      </c>
      <c r="F15" s="46">
        <v>145</v>
      </c>
      <c r="G15" s="49">
        <v>40</v>
      </c>
      <c r="H15" s="49" t="s">
        <v>31</v>
      </c>
      <c r="I15" s="49">
        <v>0</v>
      </c>
      <c r="J15" s="48">
        <v>33</v>
      </c>
      <c r="K15" s="50">
        <f>+(J15/F15)*100</f>
        <v>22.758620689655174</v>
      </c>
      <c r="L15" s="51">
        <f t="shared" si="0"/>
        <v>22.758620689655174</v>
      </c>
      <c r="N15" s="46"/>
      <c r="O15" s="49">
        <v>40</v>
      </c>
      <c r="P15" s="71"/>
      <c r="Q15" s="71"/>
      <c r="R15" s="71"/>
      <c r="S15" s="70"/>
      <c r="T15" s="70"/>
      <c r="U15" s="64">
        <f>+($F$15*V15)/100</f>
        <v>58</v>
      </c>
      <c r="V15" s="62">
        <v>40</v>
      </c>
      <c r="X15" s="1">
        <f t="shared" si="1"/>
        <v>0</v>
      </c>
      <c r="AA15" s="62" t="s">
        <v>31</v>
      </c>
      <c r="AB15" s="65"/>
      <c r="AE15" s="9"/>
      <c r="AG15" s="64">
        <f>+($F$15*AH15)/100</f>
        <v>58</v>
      </c>
      <c r="AH15" s="62">
        <v>40</v>
      </c>
    </row>
    <row r="16" spans="2:38" x14ac:dyDescent="0.25">
      <c r="B16" s="43">
        <v>13</v>
      </c>
      <c r="C16" s="57" t="s">
        <v>32</v>
      </c>
      <c r="D16" s="57" t="s">
        <v>25</v>
      </c>
      <c r="E16" s="46" t="s">
        <v>27</v>
      </c>
      <c r="F16" s="46"/>
      <c r="G16" s="49">
        <v>54</v>
      </c>
      <c r="H16" s="49"/>
      <c r="I16" s="49">
        <v>15</v>
      </c>
      <c r="J16" s="48"/>
      <c r="K16" s="50">
        <v>60</v>
      </c>
      <c r="L16" s="51">
        <f t="shared" si="0"/>
        <v>45</v>
      </c>
      <c r="N16" s="46"/>
      <c r="O16" s="49">
        <v>37</v>
      </c>
      <c r="P16" s="71"/>
      <c r="Q16" s="71"/>
      <c r="R16" s="71"/>
      <c r="S16" s="70"/>
      <c r="T16" s="70"/>
      <c r="U16" s="62"/>
      <c r="V16" s="62">
        <v>25</v>
      </c>
      <c r="AA16" s="62"/>
      <c r="AB16" s="65">
        <v>30</v>
      </c>
      <c r="AE16" s="9"/>
      <c r="AG16" s="62"/>
      <c r="AH16" s="65">
        <v>54</v>
      </c>
    </row>
    <row r="17" spans="2:34" ht="21.2" customHeight="1" x14ac:dyDescent="0.25">
      <c r="B17" s="43">
        <v>14</v>
      </c>
      <c r="C17" s="56" t="s">
        <v>48</v>
      </c>
      <c r="D17" s="57" t="s">
        <v>25</v>
      </c>
      <c r="E17" s="46" t="s">
        <v>27</v>
      </c>
      <c r="F17" s="46"/>
      <c r="G17" s="49">
        <v>78</v>
      </c>
      <c r="H17" s="48"/>
      <c r="I17" s="49">
        <v>35</v>
      </c>
      <c r="J17" s="48"/>
      <c r="K17" s="50">
        <v>40</v>
      </c>
      <c r="L17" s="51">
        <f t="shared" si="0"/>
        <v>5</v>
      </c>
      <c r="N17" s="46"/>
      <c r="O17" s="49">
        <v>45</v>
      </c>
      <c r="P17" s="71"/>
      <c r="Q17" s="71"/>
      <c r="R17" s="71"/>
      <c r="S17" s="70"/>
      <c r="T17" s="70"/>
      <c r="U17" s="62"/>
      <c r="V17" s="62">
        <v>50</v>
      </c>
      <c r="AA17" s="62"/>
      <c r="AB17" s="65">
        <v>65</v>
      </c>
      <c r="AE17" s="9"/>
      <c r="AG17" s="62"/>
      <c r="AH17" s="65">
        <v>78</v>
      </c>
    </row>
    <row r="18" spans="2:34" ht="30" x14ac:dyDescent="0.25">
      <c r="B18" s="43">
        <v>15</v>
      </c>
      <c r="C18" s="56" t="s">
        <v>55</v>
      </c>
      <c r="D18" s="57" t="s">
        <v>25</v>
      </c>
      <c r="E18" s="46" t="s">
        <v>27</v>
      </c>
      <c r="F18" s="46"/>
      <c r="G18" s="49">
        <v>70</v>
      </c>
      <c r="H18" s="48"/>
      <c r="I18" s="49">
        <v>25</v>
      </c>
      <c r="J18" s="54"/>
      <c r="K18" s="50">
        <v>36.869999999999997</v>
      </c>
      <c r="L18" s="51">
        <f t="shared" si="0"/>
        <v>11.869999999999997</v>
      </c>
      <c r="N18" s="46"/>
      <c r="O18" s="49">
        <v>40</v>
      </c>
      <c r="P18" s="71"/>
      <c r="Q18" s="71"/>
      <c r="R18" s="71"/>
      <c r="S18" s="70"/>
      <c r="T18" s="70"/>
      <c r="U18" s="62"/>
      <c r="V18" s="62">
        <v>45</v>
      </c>
      <c r="AA18" s="62"/>
      <c r="AB18" s="65">
        <v>55</v>
      </c>
      <c r="AE18" s="9"/>
      <c r="AG18" s="62"/>
      <c r="AH18" s="65">
        <v>70</v>
      </c>
    </row>
    <row r="19" spans="2:34" x14ac:dyDescent="0.25">
      <c r="B19" s="43">
        <v>16</v>
      </c>
      <c r="C19" s="45" t="s">
        <v>33</v>
      </c>
      <c r="D19" s="45" t="s">
        <v>19</v>
      </c>
      <c r="E19" s="46" t="s">
        <v>34</v>
      </c>
      <c r="F19" s="46">
        <v>1300</v>
      </c>
      <c r="G19" s="49">
        <v>100</v>
      </c>
      <c r="H19" s="49">
        <f>+($F$19*I19)/100</f>
        <v>325</v>
      </c>
      <c r="I19" s="49">
        <f>+G19/4</f>
        <v>25</v>
      </c>
      <c r="J19" s="46">
        <v>263</v>
      </c>
      <c r="K19" s="50">
        <f>+(J19/F19)*100</f>
        <v>20.23076923076923</v>
      </c>
      <c r="L19" s="51">
        <f t="shared" si="0"/>
        <v>-4.7692307692307701</v>
      </c>
      <c r="N19" s="46">
        <v>520</v>
      </c>
      <c r="O19" s="49"/>
      <c r="P19" s="71"/>
      <c r="Q19" s="71"/>
      <c r="R19" s="71"/>
      <c r="S19" s="70"/>
      <c r="T19" s="70"/>
      <c r="U19" s="64">
        <v>650</v>
      </c>
      <c r="V19" s="62">
        <f>+(U19/$F$19)*100</f>
        <v>50</v>
      </c>
      <c r="X19" s="1">
        <f t="shared" si="1"/>
        <v>0</v>
      </c>
      <c r="AA19" s="62">
        <v>975</v>
      </c>
      <c r="AB19" s="62">
        <f>+(AA19/$F$19)*100</f>
        <v>75</v>
      </c>
      <c r="AG19" s="62">
        <v>1300</v>
      </c>
      <c r="AH19" s="62">
        <f>+(AG19/$F$19)*100</f>
        <v>100</v>
      </c>
    </row>
    <row r="20" spans="2:34" x14ac:dyDescent="0.25">
      <c r="B20" s="43">
        <v>17</v>
      </c>
      <c r="C20" s="45" t="s">
        <v>35</v>
      </c>
      <c r="D20" s="45" t="s">
        <v>19</v>
      </c>
      <c r="E20" s="46" t="s">
        <v>34</v>
      </c>
      <c r="F20" s="46">
        <v>1300</v>
      </c>
      <c r="G20" s="49">
        <v>100</v>
      </c>
      <c r="H20" s="49">
        <f>+($F$19*I20)/100</f>
        <v>325</v>
      </c>
      <c r="I20" s="49">
        <f t="shared" ref="I20:I21" si="3">+G20/4</f>
        <v>25</v>
      </c>
      <c r="J20" s="46">
        <v>293</v>
      </c>
      <c r="K20" s="50">
        <f t="shared" ref="K20:K26" si="4">+(J20/F20)*100</f>
        <v>22.538461538461537</v>
      </c>
      <c r="L20" s="51">
        <f t="shared" si="0"/>
        <v>-2.4615384615384635</v>
      </c>
      <c r="N20" s="46">
        <v>520</v>
      </c>
      <c r="O20" s="49"/>
      <c r="P20" s="71"/>
      <c r="Q20" s="71"/>
      <c r="R20" s="71"/>
      <c r="S20" s="70"/>
      <c r="T20" s="70"/>
      <c r="U20" s="62">
        <v>650</v>
      </c>
      <c r="V20" s="62">
        <f>+(U20/$F$20)*100</f>
        <v>50</v>
      </c>
      <c r="X20" s="1">
        <f t="shared" si="1"/>
        <v>0</v>
      </c>
      <c r="AA20" s="62">
        <v>975</v>
      </c>
      <c r="AB20" s="62">
        <f>+(AA20/$F$20)*100</f>
        <v>75</v>
      </c>
      <c r="AG20" s="62">
        <v>1300</v>
      </c>
      <c r="AH20" s="62">
        <f>+(AG20/$F$20)*100</f>
        <v>100</v>
      </c>
    </row>
    <row r="21" spans="2:34" x14ac:dyDescent="0.25">
      <c r="B21" s="43">
        <v>18</v>
      </c>
      <c r="C21" s="45" t="s">
        <v>36</v>
      </c>
      <c r="D21" s="45" t="s">
        <v>19</v>
      </c>
      <c r="E21" s="46" t="s">
        <v>34</v>
      </c>
      <c r="F21" s="46">
        <v>85</v>
      </c>
      <c r="G21" s="49">
        <v>100</v>
      </c>
      <c r="H21" s="49">
        <f t="shared" ref="H21" si="5">+F21/4</f>
        <v>21.25</v>
      </c>
      <c r="I21" s="49">
        <f t="shared" si="3"/>
        <v>25</v>
      </c>
      <c r="J21" s="46">
        <v>11</v>
      </c>
      <c r="K21" s="50">
        <f t="shared" si="4"/>
        <v>12.941176470588237</v>
      </c>
      <c r="L21" s="51">
        <f t="shared" si="0"/>
        <v>-12.058823529411763</v>
      </c>
      <c r="N21" s="46">
        <v>35</v>
      </c>
      <c r="O21" s="49"/>
      <c r="P21" s="71"/>
      <c r="Q21" s="71"/>
      <c r="R21" s="71"/>
      <c r="S21" s="70"/>
      <c r="T21" s="70"/>
      <c r="U21" s="62">
        <v>42</v>
      </c>
      <c r="V21" s="65">
        <f>+(U21/$F$21)*100</f>
        <v>49.411764705882355</v>
      </c>
      <c r="X21" s="1">
        <f t="shared" si="1"/>
        <v>0</v>
      </c>
      <c r="AA21" s="62">
        <v>54</v>
      </c>
      <c r="AB21" s="65">
        <f>+(AA21/$F$21)*100</f>
        <v>63.529411764705877</v>
      </c>
      <c r="AG21" s="62">
        <v>85</v>
      </c>
      <c r="AH21" s="65">
        <f>+(AG21/$F$21)*100</f>
        <v>100</v>
      </c>
    </row>
    <row r="22" spans="2:34" x14ac:dyDescent="0.25">
      <c r="B22" s="43">
        <v>19</v>
      </c>
      <c r="C22" s="52" t="s">
        <v>56</v>
      </c>
      <c r="D22" s="53" t="s">
        <v>21</v>
      </c>
      <c r="E22" s="46" t="s">
        <v>34</v>
      </c>
      <c r="F22" s="46">
        <v>705</v>
      </c>
      <c r="G22" s="49">
        <v>100</v>
      </c>
      <c r="H22" s="49">
        <v>140</v>
      </c>
      <c r="I22" s="49">
        <f>+(H22/$F$22)*100</f>
        <v>19.858156028368796</v>
      </c>
      <c r="J22" s="46">
        <v>135</v>
      </c>
      <c r="K22" s="50">
        <f t="shared" si="4"/>
        <v>19.148936170212767</v>
      </c>
      <c r="L22" s="51">
        <f t="shared" si="0"/>
        <v>-0.70921985815602895</v>
      </c>
      <c r="N22" s="37">
        <v>315</v>
      </c>
      <c r="O22" s="38"/>
      <c r="P22" s="71"/>
      <c r="Q22" s="71"/>
      <c r="R22" s="71"/>
      <c r="S22" s="70"/>
      <c r="T22" s="70"/>
      <c r="U22" s="62">
        <v>391</v>
      </c>
      <c r="V22" s="64">
        <f>+(U22/$F$22)*100</f>
        <v>55.460992907801419</v>
      </c>
      <c r="X22" s="1">
        <f t="shared" si="1"/>
        <v>0</v>
      </c>
      <c r="AA22" s="62">
        <v>591</v>
      </c>
      <c r="AB22" s="64">
        <f>+(AA22/$F$22)*100</f>
        <v>83.829787234042556</v>
      </c>
      <c r="AG22" s="62">
        <v>705</v>
      </c>
      <c r="AH22" s="64">
        <f>+(AG22/$F$22)*100</f>
        <v>100</v>
      </c>
    </row>
    <row r="23" spans="2:34" x14ac:dyDescent="0.25">
      <c r="B23" s="43">
        <v>20</v>
      </c>
      <c r="C23" s="52" t="s">
        <v>57</v>
      </c>
      <c r="D23" s="53" t="s">
        <v>21</v>
      </c>
      <c r="E23" s="46" t="s">
        <v>34</v>
      </c>
      <c r="F23" s="46">
        <v>7966</v>
      </c>
      <c r="G23" s="49">
        <v>100</v>
      </c>
      <c r="H23" s="49">
        <v>1258</v>
      </c>
      <c r="I23" s="49">
        <f>+(H23/$F$23)*100</f>
        <v>15.792116495104192</v>
      </c>
      <c r="J23" s="46">
        <v>2269</v>
      </c>
      <c r="K23" s="50">
        <f t="shared" si="4"/>
        <v>28.483555109214159</v>
      </c>
      <c r="L23" s="51">
        <f t="shared" si="0"/>
        <v>12.691438614109966</v>
      </c>
      <c r="N23" s="46">
        <v>3013</v>
      </c>
      <c r="O23" s="47"/>
      <c r="P23" s="71"/>
      <c r="Q23" s="71"/>
      <c r="R23" s="71"/>
      <c r="S23" s="70"/>
      <c r="T23" s="70"/>
      <c r="U23" s="62">
        <v>3879</v>
      </c>
      <c r="V23" s="64">
        <f>+(U23/$F$23)*100</f>
        <v>48.694451418528743</v>
      </c>
      <c r="X23" s="1">
        <f t="shared" si="1"/>
        <v>0</v>
      </c>
      <c r="AA23" s="62">
        <v>6311</v>
      </c>
      <c r="AB23" s="64">
        <f>+(AA23/$F$23)*100</f>
        <v>79.224202862164191</v>
      </c>
      <c r="AG23" s="62">
        <v>7966</v>
      </c>
      <c r="AH23" s="64">
        <f>+(AG23/$F$23)*100</f>
        <v>100</v>
      </c>
    </row>
    <row r="24" spans="2:34" ht="20.25" customHeight="1" x14ac:dyDescent="0.25">
      <c r="B24" s="43">
        <v>21</v>
      </c>
      <c r="C24" s="52" t="s">
        <v>58</v>
      </c>
      <c r="D24" s="53" t="s">
        <v>21</v>
      </c>
      <c r="E24" s="46" t="s">
        <v>34</v>
      </c>
      <c r="F24" s="46">
        <v>2574</v>
      </c>
      <c r="G24" s="49">
        <v>100</v>
      </c>
      <c r="H24" s="49">
        <v>546</v>
      </c>
      <c r="I24" s="49">
        <f>+(H24/$F$24)*100</f>
        <v>21.212121212121211</v>
      </c>
      <c r="J24" s="46">
        <v>1725</v>
      </c>
      <c r="K24" s="50">
        <f t="shared" si="4"/>
        <v>67.016317016317018</v>
      </c>
      <c r="L24" s="51">
        <f t="shared" si="0"/>
        <v>45.804195804195807</v>
      </c>
      <c r="N24" s="46">
        <v>1039</v>
      </c>
      <c r="O24" s="49"/>
      <c r="P24" s="71"/>
      <c r="Q24" s="71"/>
      <c r="R24" s="71"/>
      <c r="S24" s="70"/>
      <c r="T24" s="70"/>
      <c r="U24" s="62">
        <v>1285</v>
      </c>
      <c r="V24" s="64">
        <f>+(U24/$F$24)*100</f>
        <v>49.922299922299921</v>
      </c>
      <c r="X24" s="1">
        <f t="shared" si="1"/>
        <v>0</v>
      </c>
      <c r="AA24" s="62">
        <v>1999</v>
      </c>
      <c r="AB24" s="64">
        <f>+(AA24/$F$24)*100</f>
        <v>77.661227661227656</v>
      </c>
      <c r="AG24" s="62">
        <v>2574</v>
      </c>
      <c r="AH24" s="64">
        <f>+(AG24/$F$24)*100</f>
        <v>100</v>
      </c>
    </row>
    <row r="25" spans="2:34" x14ac:dyDescent="0.25">
      <c r="B25" s="43">
        <v>22</v>
      </c>
      <c r="C25" s="52" t="s">
        <v>59</v>
      </c>
      <c r="D25" s="53" t="s">
        <v>21</v>
      </c>
      <c r="E25" s="46" t="s">
        <v>34</v>
      </c>
      <c r="F25" s="46">
        <v>1405</v>
      </c>
      <c r="G25" s="49">
        <v>100</v>
      </c>
      <c r="H25" s="49">
        <f>+($F$25*I25)/100</f>
        <v>252.9</v>
      </c>
      <c r="I25" s="49">
        <v>18</v>
      </c>
      <c r="J25" s="46">
        <v>217</v>
      </c>
      <c r="K25" s="50">
        <f t="shared" si="4"/>
        <v>15.444839857651246</v>
      </c>
      <c r="L25" s="51">
        <f t="shared" si="0"/>
        <v>-2.555160142348754</v>
      </c>
      <c r="N25" s="46"/>
      <c r="O25" s="49">
        <v>18</v>
      </c>
      <c r="P25" s="71"/>
      <c r="Q25" s="71"/>
      <c r="R25" s="71"/>
      <c r="S25" s="70"/>
      <c r="T25" s="70"/>
      <c r="U25" s="64">
        <f>+($F$25*V25)/100</f>
        <v>688.45</v>
      </c>
      <c r="V25" s="62">
        <v>49</v>
      </c>
      <c r="X25" s="1">
        <f t="shared" si="1"/>
        <v>0</v>
      </c>
      <c r="AA25" s="64">
        <f>+($F$25*AB25)/100</f>
        <v>1095.9000000000001</v>
      </c>
      <c r="AB25" s="62">
        <v>78</v>
      </c>
      <c r="AG25" s="64">
        <f>+($F$25*AH25)/100</f>
        <v>1405</v>
      </c>
      <c r="AH25" s="62">
        <v>100</v>
      </c>
    </row>
    <row r="26" spans="2:34" ht="30" x14ac:dyDescent="0.25">
      <c r="B26" s="43">
        <v>23</v>
      </c>
      <c r="C26" s="55" t="s">
        <v>60</v>
      </c>
      <c r="D26" s="55" t="s">
        <v>23</v>
      </c>
      <c r="E26" s="46" t="s">
        <v>34</v>
      </c>
      <c r="F26" s="46">
        <v>5766</v>
      </c>
      <c r="G26" s="49">
        <v>100</v>
      </c>
      <c r="H26" s="49">
        <f>+($F$26*I26)/100</f>
        <v>1210.8599999999999</v>
      </c>
      <c r="I26" s="49">
        <v>21</v>
      </c>
      <c r="J26" s="46">
        <v>1129</v>
      </c>
      <c r="K26" s="50">
        <f t="shared" si="4"/>
        <v>19.580298300381546</v>
      </c>
      <c r="L26" s="51">
        <f t="shared" si="0"/>
        <v>-1.4197016996184537</v>
      </c>
      <c r="N26" s="46"/>
      <c r="O26" s="49">
        <v>21</v>
      </c>
      <c r="P26" s="71"/>
      <c r="Q26" s="71"/>
      <c r="R26" s="71"/>
      <c r="S26" s="70"/>
      <c r="T26" s="70"/>
      <c r="U26" s="64">
        <f>+($F$26*V26)/100</f>
        <v>3113.64</v>
      </c>
      <c r="V26" s="62">
        <v>54</v>
      </c>
      <c r="X26" s="1">
        <f t="shared" si="1"/>
        <v>0</v>
      </c>
      <c r="AA26" s="64">
        <f>+($F$26*AB26)/100</f>
        <v>4843.4399999999996</v>
      </c>
      <c r="AB26" s="62">
        <v>84</v>
      </c>
      <c r="AG26" s="64">
        <f>+($F$26*AH26)/100</f>
        <v>5766</v>
      </c>
      <c r="AH26" s="62">
        <v>100</v>
      </c>
    </row>
    <row r="27" spans="2:34" ht="30" x14ac:dyDescent="0.25">
      <c r="B27" s="43">
        <v>24</v>
      </c>
      <c r="C27" s="55" t="s">
        <v>61</v>
      </c>
      <c r="D27" s="55" t="s">
        <v>23</v>
      </c>
      <c r="E27" s="46" t="s">
        <v>34</v>
      </c>
      <c r="F27" s="46"/>
      <c r="G27" s="49">
        <v>10</v>
      </c>
      <c r="H27" s="48"/>
      <c r="I27" s="49">
        <v>10</v>
      </c>
      <c r="J27" s="50"/>
      <c r="K27" s="50">
        <v>56.8</v>
      </c>
      <c r="L27" s="51">
        <f t="shared" si="0"/>
        <v>46.8</v>
      </c>
      <c r="N27" s="46"/>
      <c r="O27" s="49">
        <v>7</v>
      </c>
      <c r="P27" s="71"/>
      <c r="Q27" s="71"/>
      <c r="R27" s="71"/>
      <c r="S27" s="70"/>
      <c r="T27" s="70"/>
      <c r="U27" s="62"/>
      <c r="V27" s="62">
        <v>10</v>
      </c>
      <c r="AA27" s="62"/>
      <c r="AB27" s="62">
        <v>10</v>
      </c>
      <c r="AG27" s="62"/>
      <c r="AH27" s="62">
        <v>10</v>
      </c>
    </row>
    <row r="28" spans="2:34" ht="30" x14ac:dyDescent="0.25">
      <c r="B28" s="43">
        <v>25</v>
      </c>
      <c r="C28" s="55" t="s">
        <v>62</v>
      </c>
      <c r="D28" s="55" t="s">
        <v>23</v>
      </c>
      <c r="E28" s="46" t="s">
        <v>34</v>
      </c>
      <c r="F28" s="46"/>
      <c r="G28" s="49">
        <v>10</v>
      </c>
      <c r="H28" s="48"/>
      <c r="I28" s="49">
        <v>10</v>
      </c>
      <c r="J28" s="50"/>
      <c r="K28" s="50">
        <v>-6</v>
      </c>
      <c r="L28" s="51">
        <f t="shared" si="0"/>
        <v>-16</v>
      </c>
      <c r="N28" s="46"/>
      <c r="O28" s="49">
        <v>10</v>
      </c>
      <c r="P28" s="71"/>
      <c r="Q28" s="71"/>
      <c r="R28" s="71"/>
      <c r="S28" s="70"/>
      <c r="T28" s="70"/>
      <c r="U28" s="62"/>
      <c r="V28" s="62">
        <v>10</v>
      </c>
      <c r="AA28" s="62"/>
      <c r="AB28" s="62">
        <v>10</v>
      </c>
      <c r="AG28" s="62"/>
      <c r="AH28" s="62">
        <v>10</v>
      </c>
    </row>
    <row r="29" spans="2:34" ht="30" x14ac:dyDescent="0.25">
      <c r="B29" s="43">
        <v>26</v>
      </c>
      <c r="C29" s="55" t="s">
        <v>63</v>
      </c>
      <c r="D29" s="55" t="s">
        <v>23</v>
      </c>
      <c r="E29" s="46" t="s">
        <v>34</v>
      </c>
      <c r="F29" s="46"/>
      <c r="G29" s="49">
        <v>7</v>
      </c>
      <c r="H29" s="48"/>
      <c r="I29" s="49">
        <v>7</v>
      </c>
      <c r="J29" s="50"/>
      <c r="K29" s="50">
        <v>103</v>
      </c>
      <c r="L29" s="51">
        <f t="shared" si="0"/>
        <v>96</v>
      </c>
      <c r="N29" s="46"/>
      <c r="O29" s="49">
        <v>10</v>
      </c>
      <c r="P29" s="71"/>
      <c r="Q29" s="71"/>
      <c r="R29" s="71"/>
      <c r="S29" s="70"/>
      <c r="T29" s="70"/>
      <c r="U29" s="62"/>
      <c r="V29" s="62">
        <v>7</v>
      </c>
      <c r="AA29" s="62"/>
      <c r="AB29" s="62">
        <v>7</v>
      </c>
      <c r="AG29" s="62"/>
      <c r="AH29" s="62">
        <v>7</v>
      </c>
    </row>
    <row r="30" spans="2:34" ht="45" x14ac:dyDescent="0.25">
      <c r="B30" s="43">
        <v>27</v>
      </c>
      <c r="C30" s="57" t="s">
        <v>37</v>
      </c>
      <c r="D30" s="57" t="s">
        <v>25</v>
      </c>
      <c r="E30" s="46" t="s">
        <v>34</v>
      </c>
      <c r="F30" s="46">
        <v>337</v>
      </c>
      <c r="G30" s="49">
        <v>80</v>
      </c>
      <c r="H30" s="48">
        <f>+F30/4</f>
        <v>84.25</v>
      </c>
      <c r="I30" s="49">
        <v>50</v>
      </c>
      <c r="J30" s="50">
        <v>51</v>
      </c>
      <c r="K30" s="50">
        <f>+(J30/F30)*100</f>
        <v>15.133531157270031</v>
      </c>
      <c r="L30" s="51">
        <f t="shared" si="0"/>
        <v>-34.866468842729972</v>
      </c>
      <c r="N30" s="46"/>
      <c r="O30" s="49">
        <v>50</v>
      </c>
      <c r="P30" s="71"/>
      <c r="Q30" s="71"/>
      <c r="R30" s="71"/>
      <c r="S30" s="70"/>
      <c r="T30" s="70"/>
      <c r="U30" s="62"/>
      <c r="V30" s="62">
        <v>60</v>
      </c>
      <c r="X30" s="1">
        <f t="shared" si="1"/>
        <v>0</v>
      </c>
      <c r="AA30" s="62"/>
      <c r="AB30" s="62">
        <v>70</v>
      </c>
      <c r="AG30" s="62"/>
      <c r="AH30" s="62">
        <v>80</v>
      </c>
    </row>
    <row r="31" spans="2:34" ht="30" x14ac:dyDescent="0.25">
      <c r="B31" s="43">
        <v>28</v>
      </c>
      <c r="C31" s="56" t="s">
        <v>64</v>
      </c>
      <c r="D31" s="57" t="s">
        <v>25</v>
      </c>
      <c r="E31" s="46" t="s">
        <v>34</v>
      </c>
      <c r="F31" s="46"/>
      <c r="G31" s="49">
        <v>90</v>
      </c>
      <c r="H31" s="48"/>
      <c r="I31" s="49">
        <v>10</v>
      </c>
      <c r="J31" s="50"/>
      <c r="K31" s="50">
        <v>10</v>
      </c>
      <c r="L31" s="51">
        <f t="shared" si="0"/>
        <v>0</v>
      </c>
      <c r="N31" s="37"/>
      <c r="O31" s="38">
        <v>10</v>
      </c>
      <c r="P31" s="71"/>
      <c r="Q31" s="71"/>
      <c r="R31" s="71"/>
      <c r="S31" s="70"/>
      <c r="T31" s="70"/>
      <c r="U31" s="62"/>
      <c r="V31" s="62">
        <v>30</v>
      </c>
      <c r="AA31" s="62"/>
      <c r="AB31" s="62">
        <v>60</v>
      </c>
      <c r="AG31" s="62"/>
      <c r="AH31" s="62">
        <v>90</v>
      </c>
    </row>
    <row r="32" spans="2:34" ht="45" x14ac:dyDescent="0.25">
      <c r="B32" s="43">
        <v>29</v>
      </c>
      <c r="C32" s="56" t="s">
        <v>65</v>
      </c>
      <c r="D32" s="57" t="s">
        <v>25</v>
      </c>
      <c r="E32" s="46" t="s">
        <v>34</v>
      </c>
      <c r="F32" s="46"/>
      <c r="G32" s="49">
        <v>85</v>
      </c>
      <c r="H32" s="48"/>
      <c r="I32" s="49">
        <v>40</v>
      </c>
      <c r="J32" s="50"/>
      <c r="K32" s="50">
        <v>0</v>
      </c>
      <c r="L32" s="51">
        <f t="shared" si="0"/>
        <v>-40</v>
      </c>
      <c r="N32" s="46"/>
      <c r="O32" s="47">
        <v>40</v>
      </c>
      <c r="P32" s="71"/>
      <c r="Q32" s="71"/>
      <c r="R32" s="71"/>
      <c r="S32" s="70"/>
      <c r="T32" s="70"/>
      <c r="U32" s="62"/>
      <c r="V32" s="62">
        <v>55</v>
      </c>
      <c r="AA32" s="62"/>
      <c r="AB32" s="62">
        <v>70</v>
      </c>
      <c r="AG32" s="62"/>
      <c r="AH32" s="62">
        <v>85</v>
      </c>
    </row>
    <row r="33" spans="2:34" ht="30" x14ac:dyDescent="0.25">
      <c r="B33" s="43">
        <v>30</v>
      </c>
      <c r="C33" s="56" t="s">
        <v>66</v>
      </c>
      <c r="D33" s="57" t="s">
        <v>25</v>
      </c>
      <c r="E33" s="46" t="s">
        <v>34</v>
      </c>
      <c r="F33" s="46"/>
      <c r="G33" s="49">
        <v>75</v>
      </c>
      <c r="H33" s="48"/>
      <c r="I33" s="49">
        <v>30</v>
      </c>
      <c r="J33" s="50"/>
      <c r="K33" s="50">
        <v>30</v>
      </c>
      <c r="L33" s="51">
        <f t="shared" si="0"/>
        <v>0</v>
      </c>
      <c r="N33" s="46"/>
      <c r="O33" s="49">
        <v>30</v>
      </c>
      <c r="P33" s="71"/>
      <c r="Q33" s="71"/>
      <c r="R33" s="71"/>
      <c r="S33" s="70"/>
      <c r="T33" s="70"/>
      <c r="U33" s="62"/>
      <c r="V33" s="62">
        <v>45</v>
      </c>
      <c r="AA33" s="62"/>
      <c r="AB33" s="62">
        <v>60</v>
      </c>
      <c r="AG33" s="62"/>
      <c r="AH33" s="62">
        <v>75</v>
      </c>
    </row>
    <row r="34" spans="2:34" x14ac:dyDescent="0.25">
      <c r="B34" s="10"/>
      <c r="C34" s="11"/>
      <c r="D34" s="11"/>
      <c r="E34" s="12"/>
      <c r="F34" s="12"/>
      <c r="G34" s="13"/>
      <c r="H34" s="14"/>
      <c r="I34" s="13"/>
      <c r="J34" s="15"/>
      <c r="K34" s="15"/>
      <c r="L34" s="16"/>
    </row>
    <row r="35" spans="2:34" x14ac:dyDescent="0.25">
      <c r="B35" s="72"/>
      <c r="C35" s="73" t="s">
        <v>38</v>
      </c>
      <c r="D35" s="18"/>
      <c r="E35" s="19"/>
      <c r="F35" s="18"/>
      <c r="G35" s="18"/>
      <c r="H35" s="20"/>
      <c r="I35" s="20"/>
      <c r="J35" s="21"/>
      <c r="K35" s="17"/>
      <c r="L35" s="21"/>
    </row>
    <row r="36" spans="2:34" x14ac:dyDescent="0.25">
      <c r="B36" s="74"/>
      <c r="C36" s="73" t="s">
        <v>39</v>
      </c>
      <c r="D36" s="20"/>
      <c r="E36" s="20"/>
      <c r="F36" s="20"/>
      <c r="G36" s="20"/>
      <c r="H36" s="22"/>
      <c r="I36" s="20"/>
      <c r="J36" s="21"/>
      <c r="K36" s="17"/>
      <c r="L36" s="21"/>
    </row>
    <row r="37" spans="2:34" x14ac:dyDescent="0.25">
      <c r="B37" s="75"/>
      <c r="C37" s="73" t="s">
        <v>40</v>
      </c>
      <c r="D37" s="20"/>
      <c r="E37" s="20"/>
      <c r="F37" s="20"/>
      <c r="G37" s="20"/>
      <c r="H37" s="22"/>
      <c r="I37" s="20"/>
      <c r="J37" s="21"/>
      <c r="K37" s="17"/>
      <c r="L37" s="21"/>
    </row>
    <row r="38" spans="2:34" x14ac:dyDescent="0.25">
      <c r="B38" s="76"/>
      <c r="C38" s="73" t="s">
        <v>41</v>
      </c>
      <c r="D38" s="20"/>
      <c r="E38" s="20"/>
      <c r="F38" s="20"/>
      <c r="G38" s="20"/>
      <c r="H38" s="22"/>
      <c r="I38" s="20"/>
      <c r="J38" s="21"/>
      <c r="K38" s="17"/>
      <c r="L38" s="21"/>
    </row>
    <row r="39" spans="2:34" x14ac:dyDescent="0.25">
      <c r="B39" s="23"/>
      <c r="C39" s="24"/>
      <c r="D39" s="20"/>
      <c r="E39" s="20"/>
      <c r="F39" s="20"/>
      <c r="G39" s="20"/>
      <c r="H39" s="22"/>
      <c r="I39" s="20"/>
    </row>
    <row r="40" spans="2:34" x14ac:dyDescent="0.25">
      <c r="B40" s="23"/>
      <c r="C40" s="24"/>
      <c r="D40" s="20"/>
      <c r="E40" s="20"/>
      <c r="F40" s="20"/>
      <c r="G40" s="20"/>
      <c r="H40" s="22"/>
      <c r="I40" s="20"/>
    </row>
    <row r="41" spans="2:34" x14ac:dyDescent="0.25">
      <c r="B41" s="23"/>
      <c r="C41" s="25"/>
      <c r="D41" s="26"/>
      <c r="E41" s="26"/>
      <c r="F41" s="26"/>
      <c r="G41" s="26"/>
      <c r="H41" s="20"/>
      <c r="I41" s="18"/>
    </row>
    <row r="42" spans="2:34" x14ac:dyDescent="0.25">
      <c r="B42" s="23"/>
      <c r="C42" s="20"/>
      <c r="D42" s="20"/>
      <c r="E42" s="20"/>
      <c r="F42" s="20"/>
      <c r="G42" s="20"/>
      <c r="H42" s="20"/>
      <c r="I42" s="20"/>
    </row>
    <row r="43" spans="2:34" x14ac:dyDescent="0.25">
      <c r="B43" s="23"/>
      <c r="C43" s="20"/>
      <c r="D43" s="20"/>
      <c r="E43" s="20"/>
      <c r="F43" s="20"/>
      <c r="G43" s="20"/>
      <c r="H43" s="20"/>
      <c r="I43" s="20"/>
    </row>
    <row r="44" spans="2:34" x14ac:dyDescent="0.25">
      <c r="B44" s="23"/>
      <c r="C44" s="20"/>
      <c r="D44" s="20"/>
      <c r="E44" s="20"/>
      <c r="F44" s="20"/>
      <c r="G44" s="20"/>
      <c r="H44" s="20"/>
      <c r="I44" s="20"/>
    </row>
    <row r="45" spans="2:34" x14ac:dyDescent="0.25">
      <c r="B45" s="23"/>
      <c r="C45" s="20"/>
      <c r="D45" s="20"/>
      <c r="E45" s="20"/>
      <c r="F45" s="20"/>
      <c r="G45" s="20"/>
      <c r="H45" s="20"/>
      <c r="I45" s="20"/>
    </row>
    <row r="46" spans="2:34" x14ac:dyDescent="0.25">
      <c r="B46" s="23"/>
      <c r="C46" s="20"/>
      <c r="D46" s="20"/>
      <c r="E46" s="20"/>
      <c r="F46" s="20"/>
      <c r="G46" s="20"/>
      <c r="H46" s="20"/>
      <c r="I46" s="20"/>
    </row>
    <row r="47" spans="2:34" x14ac:dyDescent="0.25">
      <c r="B47" s="23"/>
      <c r="C47" s="20"/>
      <c r="D47" s="20"/>
      <c r="E47" s="20"/>
      <c r="F47" s="20"/>
      <c r="G47" s="20"/>
      <c r="H47" s="20"/>
      <c r="I47" s="20"/>
    </row>
    <row r="48" spans="2:34" x14ac:dyDescent="0.25">
      <c r="B48" s="23"/>
      <c r="C48" s="20"/>
      <c r="D48" s="20"/>
      <c r="E48" s="20"/>
      <c r="F48" s="20"/>
      <c r="G48" s="20"/>
      <c r="H48" s="20"/>
      <c r="I48" s="20"/>
    </row>
    <row r="49" spans="2:9" x14ac:dyDescent="0.25">
      <c r="B49" s="23"/>
      <c r="C49" s="20"/>
      <c r="D49" s="20"/>
      <c r="E49" s="20"/>
      <c r="F49" s="20"/>
      <c r="G49" s="20"/>
      <c r="H49" s="20"/>
      <c r="I49" s="20"/>
    </row>
    <row r="50" spans="2:9" x14ac:dyDescent="0.25">
      <c r="B50" s="23"/>
      <c r="C50" s="20"/>
      <c r="D50" s="20"/>
      <c r="E50" s="20"/>
      <c r="F50" s="20"/>
      <c r="G50" s="20"/>
      <c r="H50" s="20"/>
      <c r="I50" s="20"/>
    </row>
    <row r="51" spans="2:9" x14ac:dyDescent="0.25">
      <c r="B51" s="23"/>
      <c r="C51" s="20"/>
      <c r="D51" s="20"/>
      <c r="E51" s="20"/>
      <c r="F51" s="20"/>
      <c r="G51" s="20"/>
      <c r="H51" s="20"/>
      <c r="I51" s="20"/>
    </row>
  </sheetData>
  <sheetProtection sheet="1" objects="1" scenarios="1" autoFilter="0"/>
  <autoFilter ref="B3:AL33"/>
  <mergeCells count="1">
    <mergeCell ref="B1:L1"/>
  </mergeCells>
  <conditionalFormatting sqref="L4:L33">
    <cfRule type="cellIs" dxfId="4" priority="1" operator="between">
      <formula>5.01</formula>
      <formula>100</formula>
    </cfRule>
    <cfRule type="cellIs" dxfId="3" priority="2" operator="between">
      <formula>5.01</formula>
      <formula>93</formula>
    </cfRule>
    <cfRule type="cellIs" dxfId="2" priority="3" operator="between">
      <formula>-10.1</formula>
      <formula>-90</formula>
    </cfRule>
    <cfRule type="cellIs" dxfId="1" priority="4" operator="between">
      <formula>-5.01</formula>
      <formula>-10</formula>
    </cfRule>
    <cfRule type="cellIs" dxfId="0" priority="5" operator="between">
      <formula>-5</formula>
      <formula>5</formula>
    </cfRule>
  </conditionalFormatting>
  <dataValidations count="4">
    <dataValidation allowBlank="1" showInputMessage="1" showErrorMessage="1" promptTitle="Justificación" prompt="Explicar el porqué de las variaciones (positivas o negativas), así como mencionar las acciones más relevantes que se han llevado a cabo para dar cumplimiento con las metas al mes de mayo del 2014." sqref="S4:S33"/>
    <dataValidation allowBlank="1" showInputMessage="1" showErrorMessage="1" promptTitle="Efectos" prompt="En caso de tener variación positiva o negativa sobre la meta programada, describir los efectos que esta variación tiene sobre el indicador con proyección a futuro." sqref="T4:T33"/>
    <dataValidation type="decimal" operator="greaterThanOrEqual" allowBlank="1" showInputMessage="1" showErrorMessage="1" prompt="Incluir únicamente números con 2 decimales máximo. No incluir el signo de %" sqref="Q4:Q33">
      <formula1>0</formula1>
    </dataValidation>
    <dataValidation type="decimal" operator="greaterThanOrEqual" allowBlank="1" showInputMessage="1" showErrorMessage="1" prompt="Incluir únicamente números; máximo 2 decimales." sqref="P4:P33">
      <formula1>0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W166"/>
  <sheetViews>
    <sheetView tabSelected="1" topLeftCell="A23" zoomScale="70" zoomScaleNormal="70" workbookViewId="0">
      <selection activeCell="P45" sqref="P45"/>
    </sheetView>
  </sheetViews>
  <sheetFormatPr baseColWidth="10" defaultColWidth="11" defaultRowHeight="17.25" x14ac:dyDescent="0.25"/>
  <cols>
    <col min="1" max="1" width="3.42578125" style="77" customWidth="1"/>
    <col min="2" max="2" width="4.28515625" style="77" customWidth="1"/>
    <col min="3" max="3" width="29" style="77" customWidth="1"/>
    <col min="4" max="4" width="7.85546875" style="77" customWidth="1"/>
    <col min="5" max="5" width="17.5703125" style="77" customWidth="1"/>
    <col min="6" max="6" width="14.140625" style="77" customWidth="1"/>
    <col min="7" max="7" width="14.85546875" style="77" hidden="1" customWidth="1"/>
    <col min="8" max="8" width="19.42578125" style="77" hidden="1" customWidth="1"/>
    <col min="9" max="9" width="14.5703125" style="103" customWidth="1"/>
    <col min="10" max="10" width="15.140625" style="77" customWidth="1"/>
    <col min="11" max="11" width="17.85546875" style="77" customWidth="1"/>
    <col min="12" max="12" width="14.140625" style="103" customWidth="1"/>
    <col min="13" max="13" width="13.85546875" style="77" customWidth="1"/>
    <col min="14" max="14" width="18" style="77" customWidth="1"/>
    <col min="15" max="15" width="19.7109375" style="77" customWidth="1"/>
    <col min="16" max="16" width="50.42578125" style="77" customWidth="1"/>
    <col min="17" max="17" width="38.7109375" style="77" customWidth="1"/>
    <col min="18" max="18" width="32.5703125" style="77" hidden="1" customWidth="1"/>
    <col min="19" max="19" width="18.5703125" style="88" hidden="1" customWidth="1"/>
    <col min="20" max="20" width="20.7109375" style="88" hidden="1" customWidth="1"/>
    <col min="21" max="21" width="23.7109375" style="77" hidden="1" customWidth="1"/>
    <col min="22" max="22" width="19.28515625" style="77" hidden="1" customWidth="1"/>
    <col min="23" max="23" width="35.85546875" style="77" hidden="1" customWidth="1"/>
    <col min="24" max="16384" width="11" style="77"/>
  </cols>
  <sheetData>
    <row r="1" spans="1:23" ht="9.75" customHeight="1" x14ac:dyDescent="0.25"/>
    <row r="2" spans="1:23" ht="27.75" x14ac:dyDescent="0.25">
      <c r="B2" s="78" t="s">
        <v>112</v>
      </c>
    </row>
    <row r="3" spans="1:23" ht="24.75" x14ac:dyDescent="0.25">
      <c r="B3" s="83" t="s">
        <v>113</v>
      </c>
    </row>
    <row r="4" spans="1:23" ht="25.5" thickBot="1" x14ac:dyDescent="0.3">
      <c r="B4" s="83"/>
    </row>
    <row r="5" spans="1:23" ht="18" thickBot="1" x14ac:dyDescent="0.3">
      <c r="F5" s="208" t="s">
        <v>114</v>
      </c>
      <c r="G5" s="208"/>
      <c r="H5" s="208"/>
      <c r="I5" s="209" t="s">
        <v>115</v>
      </c>
      <c r="J5" s="210"/>
      <c r="K5" s="210"/>
      <c r="L5" s="211" t="s">
        <v>116</v>
      </c>
      <c r="M5" s="212"/>
      <c r="N5" s="212"/>
      <c r="O5" s="102"/>
      <c r="P5" s="213" t="s">
        <v>89</v>
      </c>
      <c r="Q5" s="213"/>
      <c r="R5" s="213"/>
      <c r="S5" s="214" t="s">
        <v>91</v>
      </c>
      <c r="T5" s="215"/>
      <c r="U5" s="205" t="s">
        <v>98</v>
      </c>
      <c r="V5" s="206"/>
      <c r="W5" s="207"/>
    </row>
    <row r="6" spans="1:23" ht="33.75" customHeight="1" thickBot="1" x14ac:dyDescent="0.3">
      <c r="B6" s="79" t="s">
        <v>1</v>
      </c>
      <c r="C6" s="80" t="s">
        <v>90</v>
      </c>
      <c r="D6" s="81" t="s">
        <v>3</v>
      </c>
      <c r="E6" s="81" t="s">
        <v>4</v>
      </c>
      <c r="F6" s="84" t="s">
        <v>82</v>
      </c>
      <c r="G6" s="84" t="s">
        <v>80</v>
      </c>
      <c r="H6" s="84" t="s">
        <v>81</v>
      </c>
      <c r="I6" s="104" t="s">
        <v>82</v>
      </c>
      <c r="J6" s="85" t="s">
        <v>80</v>
      </c>
      <c r="K6" s="85" t="s">
        <v>81</v>
      </c>
      <c r="L6" s="105" t="s">
        <v>82</v>
      </c>
      <c r="M6" s="86" t="s">
        <v>80</v>
      </c>
      <c r="N6" s="86" t="s">
        <v>81</v>
      </c>
      <c r="O6" s="86" t="s">
        <v>110</v>
      </c>
      <c r="P6" s="86" t="s">
        <v>86</v>
      </c>
      <c r="Q6" s="86" t="s">
        <v>87</v>
      </c>
      <c r="R6" s="86" t="s">
        <v>88</v>
      </c>
      <c r="S6" s="89" t="s">
        <v>80</v>
      </c>
      <c r="T6" s="89" t="s">
        <v>81</v>
      </c>
      <c r="U6" s="89" t="s">
        <v>99</v>
      </c>
      <c r="V6" s="89" t="s">
        <v>100</v>
      </c>
      <c r="W6" s="89" t="s">
        <v>108</v>
      </c>
    </row>
    <row r="7" spans="1:23" ht="43.5" hidden="1" x14ac:dyDescent="0.25">
      <c r="A7" s="82"/>
      <c r="B7" s="87">
        <v>1</v>
      </c>
      <c r="C7" s="92" t="s">
        <v>42</v>
      </c>
      <c r="D7" s="92" t="s">
        <v>17</v>
      </c>
      <c r="E7" s="92" t="s">
        <v>18</v>
      </c>
      <c r="F7" s="93">
        <f>G7/H7*100</f>
        <v>97</v>
      </c>
      <c r="G7" s="136">
        <v>97</v>
      </c>
      <c r="H7" s="136">
        <v>100</v>
      </c>
      <c r="I7" s="117">
        <f>J7/K7*100</f>
        <v>92</v>
      </c>
      <c r="J7" s="137">
        <v>92</v>
      </c>
      <c r="K7" s="136">
        <v>100</v>
      </c>
      <c r="L7" s="118">
        <f>M7/N7*100</f>
        <v>0</v>
      </c>
      <c r="M7" s="119"/>
      <c r="N7" s="136">
        <v>100</v>
      </c>
      <c r="O7" s="107">
        <f>((O8+O9+O11+O12+O15)/5)</f>
        <v>0.19806451612903225</v>
      </c>
      <c r="P7" s="141"/>
      <c r="Q7" s="141"/>
      <c r="R7" s="142"/>
      <c r="S7" s="139"/>
      <c r="T7" s="139"/>
      <c r="U7" s="90"/>
      <c r="V7" s="90"/>
      <c r="W7" s="90"/>
    </row>
    <row r="8" spans="1:23" ht="181.5" hidden="1" customHeight="1" x14ac:dyDescent="0.25">
      <c r="A8" s="91"/>
      <c r="B8" s="100">
        <f>+B7+1</f>
        <v>2</v>
      </c>
      <c r="C8" s="95" t="s">
        <v>92</v>
      </c>
      <c r="D8" s="95" t="s">
        <v>19</v>
      </c>
      <c r="E8" s="96" t="s">
        <v>83</v>
      </c>
      <c r="F8" s="93">
        <f t="shared" ref="F8:F32" si="0">G8/H8*100</f>
        <v>100</v>
      </c>
      <c r="G8" s="136">
        <v>800</v>
      </c>
      <c r="H8" s="136">
        <v>800</v>
      </c>
      <c r="I8" s="106">
        <f t="shared" ref="I8:I32" si="1">J8/K8*100</f>
        <v>57.875</v>
      </c>
      <c r="J8" s="138">
        <v>463</v>
      </c>
      <c r="K8" s="136">
        <v>800</v>
      </c>
      <c r="L8" s="118">
        <f t="shared" ref="L8:L32" si="2">M8/N8*100</f>
        <v>0</v>
      </c>
      <c r="M8" s="109"/>
      <c r="N8" s="136">
        <v>800</v>
      </c>
      <c r="O8" s="107">
        <f t="shared" ref="O8:O32" si="3">L8/I8</f>
        <v>0</v>
      </c>
      <c r="P8" s="141"/>
      <c r="Q8" s="141"/>
      <c r="R8" s="121"/>
      <c r="S8" s="140" t="s">
        <v>109</v>
      </c>
      <c r="T8" s="140" t="s">
        <v>109</v>
      </c>
      <c r="U8" s="145"/>
      <c r="V8" s="144"/>
      <c r="W8" s="144"/>
    </row>
    <row r="9" spans="1:23" ht="195.75" x14ac:dyDescent="0.25">
      <c r="A9" s="91"/>
      <c r="B9" s="100">
        <f t="shared" ref="B9:B32" si="4">+B8+1</f>
        <v>3</v>
      </c>
      <c r="C9" s="99" t="s">
        <v>96</v>
      </c>
      <c r="D9" s="99" t="s">
        <v>21</v>
      </c>
      <c r="E9" s="96" t="s">
        <v>83</v>
      </c>
      <c r="F9" s="93">
        <f t="shared" si="0"/>
        <v>100</v>
      </c>
      <c r="G9" s="136">
        <v>400</v>
      </c>
      <c r="H9" s="136">
        <v>400</v>
      </c>
      <c r="I9" s="106">
        <f t="shared" si="1"/>
        <v>77.5</v>
      </c>
      <c r="J9" s="137">
        <v>310</v>
      </c>
      <c r="K9" s="136">
        <v>400</v>
      </c>
      <c r="L9" s="118">
        <f t="shared" si="2"/>
        <v>76.75</v>
      </c>
      <c r="M9" s="110">
        <v>307</v>
      </c>
      <c r="N9" s="136">
        <v>400</v>
      </c>
      <c r="O9" s="107">
        <f t="shared" si="3"/>
        <v>0.99032258064516132</v>
      </c>
      <c r="P9" s="141" t="s">
        <v>597</v>
      </c>
      <c r="Q9" s="141" t="s">
        <v>589</v>
      </c>
      <c r="R9" s="146"/>
      <c r="S9" s="140" t="s">
        <v>109</v>
      </c>
      <c r="T9" s="140" t="s">
        <v>109</v>
      </c>
      <c r="U9" s="90"/>
      <c r="V9" s="147"/>
      <c r="W9" s="147"/>
    </row>
    <row r="10" spans="1:23" ht="195.75" hidden="1" x14ac:dyDescent="0.25">
      <c r="A10" s="82"/>
      <c r="B10" s="100">
        <f t="shared" si="4"/>
        <v>4</v>
      </c>
      <c r="C10" s="97" t="s">
        <v>22</v>
      </c>
      <c r="D10" s="97" t="s">
        <v>23</v>
      </c>
      <c r="E10" s="96" t="s">
        <v>83</v>
      </c>
      <c r="F10" s="93">
        <f t="shared" si="0"/>
        <v>90</v>
      </c>
      <c r="G10" s="136">
        <v>90</v>
      </c>
      <c r="H10" s="136">
        <v>100</v>
      </c>
      <c r="I10" s="117">
        <f t="shared" si="1"/>
        <v>82.5</v>
      </c>
      <c r="J10" s="93">
        <v>82.5</v>
      </c>
      <c r="K10" s="136">
        <v>100</v>
      </c>
      <c r="L10" s="118">
        <f t="shared" si="2"/>
        <v>0</v>
      </c>
      <c r="M10" s="123"/>
      <c r="N10" s="136">
        <v>100</v>
      </c>
      <c r="O10" s="107">
        <f t="shared" si="3"/>
        <v>0</v>
      </c>
      <c r="P10" s="141" t="s">
        <v>593</v>
      </c>
      <c r="Q10" s="141" t="s">
        <v>594</v>
      </c>
      <c r="R10" s="125"/>
      <c r="S10" s="125"/>
      <c r="T10" s="139"/>
      <c r="U10" s="90"/>
      <c r="V10" s="147"/>
      <c r="W10" s="147"/>
    </row>
    <row r="11" spans="1:23" ht="174" hidden="1" x14ac:dyDescent="0.25">
      <c r="A11" s="91"/>
      <c r="B11" s="100">
        <f t="shared" si="4"/>
        <v>5</v>
      </c>
      <c r="C11" s="98" t="s">
        <v>94</v>
      </c>
      <c r="D11" s="98" t="s">
        <v>25</v>
      </c>
      <c r="E11" s="96" t="s">
        <v>83</v>
      </c>
      <c r="F11" s="93">
        <f t="shared" si="0"/>
        <v>68</v>
      </c>
      <c r="G11" s="136">
        <v>68</v>
      </c>
      <c r="H11" s="136">
        <v>100</v>
      </c>
      <c r="I11" s="117">
        <f t="shared" si="1"/>
        <v>33</v>
      </c>
      <c r="J11" s="137">
        <v>33</v>
      </c>
      <c r="K11" s="136">
        <v>100</v>
      </c>
      <c r="L11" s="118">
        <f t="shared" si="2"/>
        <v>0</v>
      </c>
      <c r="M11" s="119"/>
      <c r="N11" s="136">
        <v>100</v>
      </c>
      <c r="O11" s="107">
        <f t="shared" si="3"/>
        <v>0</v>
      </c>
      <c r="P11" s="141" t="s">
        <v>595</v>
      </c>
      <c r="Q11" s="141" t="s">
        <v>584</v>
      </c>
      <c r="R11" s="120"/>
      <c r="S11" s="131"/>
      <c r="T11" s="131"/>
      <c r="U11" s="90"/>
      <c r="V11" s="147"/>
      <c r="W11" s="147"/>
    </row>
    <row r="12" spans="1:23" ht="130.5" hidden="1" x14ac:dyDescent="0.25">
      <c r="A12" s="91"/>
      <c r="B12" s="100">
        <f t="shared" si="4"/>
        <v>6</v>
      </c>
      <c r="C12" s="98" t="s">
        <v>93</v>
      </c>
      <c r="D12" s="98" t="s">
        <v>25</v>
      </c>
      <c r="E12" s="96" t="s">
        <v>83</v>
      </c>
      <c r="F12" s="93">
        <f t="shared" si="0"/>
        <v>60</v>
      </c>
      <c r="G12" s="136">
        <v>60</v>
      </c>
      <c r="H12" s="136">
        <v>100</v>
      </c>
      <c r="I12" s="117">
        <f t="shared" si="1"/>
        <v>40</v>
      </c>
      <c r="J12" s="137">
        <v>40</v>
      </c>
      <c r="K12" s="136">
        <v>100</v>
      </c>
      <c r="L12" s="118">
        <f t="shared" si="2"/>
        <v>0</v>
      </c>
      <c r="M12" s="119"/>
      <c r="N12" s="136">
        <v>100</v>
      </c>
      <c r="O12" s="107">
        <f t="shared" si="3"/>
        <v>0</v>
      </c>
      <c r="P12" s="141" t="s">
        <v>585</v>
      </c>
      <c r="Q12" s="141" t="s">
        <v>583</v>
      </c>
      <c r="R12" s="120"/>
      <c r="S12" s="131"/>
      <c r="T12" s="131"/>
      <c r="U12" s="90"/>
      <c r="V12" s="147"/>
      <c r="W12" s="147"/>
    </row>
    <row r="13" spans="1:23" ht="130.5" hidden="1" x14ac:dyDescent="0.25">
      <c r="A13" s="82"/>
      <c r="B13" s="100">
        <f t="shared" si="4"/>
        <v>7</v>
      </c>
      <c r="C13" s="95" t="s">
        <v>95</v>
      </c>
      <c r="D13" s="95" t="s">
        <v>19</v>
      </c>
      <c r="E13" s="96" t="s">
        <v>84</v>
      </c>
      <c r="F13" s="93">
        <f t="shared" si="0"/>
        <v>40.018484288354898</v>
      </c>
      <c r="G13" s="136">
        <v>433</v>
      </c>
      <c r="H13" s="136">
        <v>1082</v>
      </c>
      <c r="I13" s="101">
        <f t="shared" si="1"/>
        <v>20.517560073937151</v>
      </c>
      <c r="J13" s="138">
        <v>222</v>
      </c>
      <c r="K13" s="136">
        <v>1082</v>
      </c>
      <c r="L13" s="118">
        <f t="shared" si="2"/>
        <v>0</v>
      </c>
      <c r="M13" s="108"/>
      <c r="N13" s="136">
        <v>1082</v>
      </c>
      <c r="O13" s="107">
        <f t="shared" si="3"/>
        <v>0</v>
      </c>
      <c r="P13" s="141" t="s">
        <v>586</v>
      </c>
      <c r="Q13" s="141" t="s">
        <v>583</v>
      </c>
      <c r="R13" s="121"/>
      <c r="S13" s="140" t="s">
        <v>109</v>
      </c>
      <c r="T13" s="140" t="s">
        <v>109</v>
      </c>
      <c r="U13" s="145"/>
      <c r="V13" s="147"/>
      <c r="W13" s="147"/>
    </row>
    <row r="14" spans="1:23" ht="183.75" customHeight="1" x14ac:dyDescent="0.25">
      <c r="A14" s="82"/>
      <c r="B14" s="100">
        <f t="shared" si="4"/>
        <v>8</v>
      </c>
      <c r="C14" s="99" t="s">
        <v>75</v>
      </c>
      <c r="D14" s="99" t="s">
        <v>21</v>
      </c>
      <c r="E14" s="96" t="s">
        <v>84</v>
      </c>
      <c r="F14" s="93">
        <f t="shared" si="0"/>
        <v>54.945054945054949</v>
      </c>
      <c r="G14" s="136">
        <v>100</v>
      </c>
      <c r="H14" s="136">
        <v>182</v>
      </c>
      <c r="I14" s="101">
        <f t="shared" si="1"/>
        <v>46.703296703296701</v>
      </c>
      <c r="J14" s="137">
        <v>85</v>
      </c>
      <c r="K14" s="136">
        <v>182</v>
      </c>
      <c r="L14" s="118">
        <f t="shared" si="2"/>
        <v>58.791208791208796</v>
      </c>
      <c r="M14" s="109">
        <v>107</v>
      </c>
      <c r="N14" s="136">
        <v>182</v>
      </c>
      <c r="O14" s="107">
        <f t="shared" si="3"/>
        <v>1.2588235294117649</v>
      </c>
      <c r="P14" s="141" t="s">
        <v>587</v>
      </c>
      <c r="Q14" s="141" t="s">
        <v>588</v>
      </c>
      <c r="R14" s="146"/>
      <c r="S14" s="130" t="s">
        <v>109</v>
      </c>
      <c r="T14" s="130" t="s">
        <v>109</v>
      </c>
      <c r="U14" s="90"/>
      <c r="V14" s="147"/>
      <c r="W14" s="147"/>
    </row>
    <row r="15" spans="1:23" ht="43.5" hidden="1" x14ac:dyDescent="0.25">
      <c r="A15" s="91"/>
      <c r="B15" s="100">
        <f t="shared" si="4"/>
        <v>9</v>
      </c>
      <c r="C15" s="97" t="s">
        <v>28</v>
      </c>
      <c r="D15" s="97" t="s">
        <v>23</v>
      </c>
      <c r="E15" s="96" t="s">
        <v>84</v>
      </c>
      <c r="F15" s="93">
        <f t="shared" si="0"/>
        <v>1</v>
      </c>
      <c r="G15" s="136">
        <v>1</v>
      </c>
      <c r="H15" s="136">
        <v>100</v>
      </c>
      <c r="I15" s="94">
        <f t="shared" si="1"/>
        <v>0.6</v>
      </c>
      <c r="J15" s="93">
        <v>0.6</v>
      </c>
      <c r="K15" s="136">
        <v>100</v>
      </c>
      <c r="L15" s="118">
        <f t="shared" si="2"/>
        <v>0</v>
      </c>
      <c r="M15" s="126"/>
      <c r="N15" s="136">
        <v>100</v>
      </c>
      <c r="O15" s="107">
        <f t="shared" si="3"/>
        <v>0</v>
      </c>
      <c r="P15" s="141"/>
      <c r="Q15" s="141"/>
      <c r="R15" s="120"/>
      <c r="S15" s="129"/>
      <c r="T15" s="129"/>
      <c r="U15" s="90"/>
      <c r="V15" s="147"/>
      <c r="W15" s="147"/>
    </row>
    <row r="16" spans="1:23" ht="152.25" hidden="1" x14ac:dyDescent="0.25">
      <c r="A16" s="82"/>
      <c r="B16" s="100">
        <f t="shared" si="4"/>
        <v>10</v>
      </c>
      <c r="C16" s="97" t="s">
        <v>74</v>
      </c>
      <c r="D16" s="97" t="s">
        <v>23</v>
      </c>
      <c r="E16" s="96" t="s">
        <v>84</v>
      </c>
      <c r="F16" s="93">
        <f t="shared" si="0"/>
        <v>95</v>
      </c>
      <c r="G16" s="136">
        <v>95</v>
      </c>
      <c r="H16" s="136">
        <v>100</v>
      </c>
      <c r="I16" s="94">
        <f t="shared" si="1"/>
        <v>95</v>
      </c>
      <c r="J16" s="143">
        <v>95</v>
      </c>
      <c r="K16" s="136">
        <v>100</v>
      </c>
      <c r="L16" s="118">
        <f t="shared" si="2"/>
        <v>0</v>
      </c>
      <c r="M16" s="108"/>
      <c r="N16" s="136">
        <v>100</v>
      </c>
      <c r="O16" s="107">
        <f t="shared" si="3"/>
        <v>0</v>
      </c>
      <c r="P16" s="141"/>
      <c r="Q16" s="141"/>
      <c r="R16" s="124"/>
      <c r="S16" s="125"/>
      <c r="T16" s="125"/>
      <c r="U16" s="90"/>
      <c r="V16" s="147"/>
      <c r="W16" s="147"/>
    </row>
    <row r="17" spans="1:23" ht="87" hidden="1" x14ac:dyDescent="0.25">
      <c r="A17" s="82"/>
      <c r="B17" s="100">
        <f t="shared" si="4"/>
        <v>11</v>
      </c>
      <c r="C17" s="98" t="s">
        <v>97</v>
      </c>
      <c r="D17" s="98" t="s">
        <v>25</v>
      </c>
      <c r="E17" s="96" t="s">
        <v>84</v>
      </c>
      <c r="F17" s="93">
        <f t="shared" si="0"/>
        <v>60</v>
      </c>
      <c r="G17" s="136">
        <v>60</v>
      </c>
      <c r="H17" s="136">
        <v>100</v>
      </c>
      <c r="I17" s="94">
        <f t="shared" si="1"/>
        <v>45</v>
      </c>
      <c r="J17" s="137">
        <v>45</v>
      </c>
      <c r="K17" s="136">
        <v>100</v>
      </c>
      <c r="L17" s="118">
        <f t="shared" si="2"/>
        <v>0</v>
      </c>
      <c r="M17" s="108"/>
      <c r="N17" s="136">
        <v>100</v>
      </c>
      <c r="O17" s="107">
        <f t="shared" si="3"/>
        <v>0</v>
      </c>
      <c r="P17" s="141"/>
      <c r="Q17" s="141"/>
      <c r="R17" s="113"/>
      <c r="S17" s="108"/>
      <c r="T17" s="108"/>
      <c r="U17" s="90"/>
      <c r="V17" s="147"/>
      <c r="W17" s="147"/>
    </row>
    <row r="18" spans="1:23" ht="43.5" hidden="1" x14ac:dyDescent="0.25">
      <c r="B18" s="100">
        <f t="shared" si="4"/>
        <v>12</v>
      </c>
      <c r="C18" s="98" t="s">
        <v>107</v>
      </c>
      <c r="D18" s="98" t="s">
        <v>25</v>
      </c>
      <c r="E18" s="96" t="s">
        <v>84</v>
      </c>
      <c r="F18" s="93">
        <f t="shared" si="0"/>
        <v>50</v>
      </c>
      <c r="G18" s="136">
        <v>50</v>
      </c>
      <c r="H18" s="136">
        <v>100</v>
      </c>
      <c r="I18" s="94">
        <f t="shared" si="1"/>
        <v>25</v>
      </c>
      <c r="J18" s="137">
        <v>25</v>
      </c>
      <c r="K18" s="136">
        <v>100</v>
      </c>
      <c r="L18" s="118">
        <f t="shared" si="2"/>
        <v>0</v>
      </c>
      <c r="M18" s="108"/>
      <c r="N18" s="136">
        <v>100</v>
      </c>
      <c r="O18" s="107">
        <f t="shared" si="3"/>
        <v>0</v>
      </c>
      <c r="P18" s="141"/>
      <c r="Q18" s="141"/>
      <c r="R18" s="114"/>
      <c r="S18" s="108"/>
      <c r="T18" s="132"/>
      <c r="U18" s="90"/>
      <c r="V18" s="147"/>
      <c r="W18" s="147"/>
    </row>
    <row r="19" spans="1:23" ht="65.25" hidden="1" customHeight="1" x14ac:dyDescent="0.25">
      <c r="A19" s="82"/>
      <c r="B19" s="100">
        <f t="shared" si="4"/>
        <v>13</v>
      </c>
      <c r="C19" s="95" t="s">
        <v>33</v>
      </c>
      <c r="D19" s="95" t="s">
        <v>19</v>
      </c>
      <c r="E19" s="96" t="s">
        <v>85</v>
      </c>
      <c r="F19" s="93">
        <f t="shared" si="0"/>
        <v>100</v>
      </c>
      <c r="G19" s="136">
        <v>100</v>
      </c>
      <c r="H19" s="136">
        <v>100</v>
      </c>
      <c r="I19" s="101">
        <f t="shared" si="1"/>
        <v>96</v>
      </c>
      <c r="J19" s="138">
        <v>96</v>
      </c>
      <c r="K19" s="136">
        <v>100</v>
      </c>
      <c r="L19" s="118">
        <f t="shared" si="2"/>
        <v>0</v>
      </c>
      <c r="M19" s="108"/>
      <c r="N19" s="136">
        <v>100</v>
      </c>
      <c r="O19" s="107">
        <f t="shared" si="3"/>
        <v>0</v>
      </c>
      <c r="P19" s="141"/>
      <c r="Q19" s="141"/>
      <c r="R19" s="121"/>
      <c r="S19" s="108"/>
      <c r="T19" s="108"/>
      <c r="U19" s="145"/>
      <c r="V19" s="147"/>
      <c r="W19" s="147"/>
    </row>
    <row r="20" spans="1:23" ht="65.25" hidden="1" x14ac:dyDescent="0.25">
      <c r="A20" s="82"/>
      <c r="B20" s="100">
        <f t="shared" si="4"/>
        <v>14</v>
      </c>
      <c r="C20" s="95" t="s">
        <v>79</v>
      </c>
      <c r="D20" s="95" t="s">
        <v>19</v>
      </c>
      <c r="E20" s="96" t="s">
        <v>85</v>
      </c>
      <c r="F20" s="93">
        <f t="shared" si="0"/>
        <v>100</v>
      </c>
      <c r="G20" s="136">
        <v>1141</v>
      </c>
      <c r="H20" s="136">
        <v>1141</v>
      </c>
      <c r="I20" s="101">
        <f t="shared" si="1"/>
        <v>58.983347940403149</v>
      </c>
      <c r="J20" s="138">
        <v>673</v>
      </c>
      <c r="K20" s="136">
        <v>1141</v>
      </c>
      <c r="L20" s="118">
        <f t="shared" si="2"/>
        <v>0</v>
      </c>
      <c r="M20" s="108"/>
      <c r="N20" s="136">
        <v>1141</v>
      </c>
      <c r="O20" s="107">
        <f t="shared" si="3"/>
        <v>0</v>
      </c>
      <c r="P20" s="141"/>
      <c r="Q20" s="141"/>
      <c r="R20" s="121"/>
      <c r="S20" s="140" t="s">
        <v>109</v>
      </c>
      <c r="T20" s="140" t="s">
        <v>109</v>
      </c>
      <c r="U20" s="145"/>
      <c r="V20" s="147"/>
      <c r="W20" s="147"/>
    </row>
    <row r="21" spans="1:23" ht="43.5" hidden="1" x14ac:dyDescent="0.25">
      <c r="A21" s="82"/>
      <c r="B21" s="100">
        <f t="shared" si="4"/>
        <v>15</v>
      </c>
      <c r="C21" s="95" t="s">
        <v>36</v>
      </c>
      <c r="D21" s="95" t="s">
        <v>19</v>
      </c>
      <c r="E21" s="96" t="s">
        <v>85</v>
      </c>
      <c r="F21" s="93">
        <f t="shared" si="0"/>
        <v>100</v>
      </c>
      <c r="G21" s="136">
        <v>100</v>
      </c>
      <c r="H21" s="136">
        <v>100</v>
      </c>
      <c r="I21" s="101">
        <f t="shared" si="1"/>
        <v>41.09</v>
      </c>
      <c r="J21" s="138">
        <v>41.09</v>
      </c>
      <c r="K21" s="136">
        <v>100</v>
      </c>
      <c r="L21" s="118">
        <f t="shared" si="2"/>
        <v>0</v>
      </c>
      <c r="M21" s="108"/>
      <c r="N21" s="136">
        <v>100</v>
      </c>
      <c r="O21" s="107">
        <f t="shared" si="3"/>
        <v>0</v>
      </c>
      <c r="P21" s="141"/>
      <c r="Q21" s="141"/>
      <c r="R21" s="121"/>
      <c r="S21" s="139"/>
      <c r="T21" s="139"/>
      <c r="U21" s="145"/>
      <c r="V21" s="147"/>
      <c r="W21" s="147"/>
    </row>
    <row r="22" spans="1:23" ht="174" x14ac:dyDescent="0.25">
      <c r="A22" s="82"/>
      <c r="B22" s="100">
        <f t="shared" si="4"/>
        <v>16</v>
      </c>
      <c r="C22" s="99" t="s">
        <v>111</v>
      </c>
      <c r="D22" s="99" t="s">
        <v>21</v>
      </c>
      <c r="E22" s="96" t="s">
        <v>85</v>
      </c>
      <c r="F22" s="93">
        <f t="shared" si="0"/>
        <v>100</v>
      </c>
      <c r="G22" s="136">
        <v>530</v>
      </c>
      <c r="H22" s="136">
        <v>530</v>
      </c>
      <c r="I22" s="101">
        <f t="shared" si="1"/>
        <v>77.547169811320757</v>
      </c>
      <c r="J22" s="137">
        <v>411</v>
      </c>
      <c r="K22" s="136">
        <v>530</v>
      </c>
      <c r="L22" s="118">
        <f t="shared" si="2"/>
        <v>33.584905660377359</v>
      </c>
      <c r="M22" s="110">
        <v>178</v>
      </c>
      <c r="N22" s="136">
        <v>530</v>
      </c>
      <c r="O22" s="107">
        <f t="shared" si="3"/>
        <v>0.43309002433090021</v>
      </c>
      <c r="P22" s="141" t="s">
        <v>596</v>
      </c>
      <c r="Q22" s="141" t="s">
        <v>598</v>
      </c>
      <c r="R22" s="146"/>
      <c r="S22" s="130" t="s">
        <v>109</v>
      </c>
      <c r="T22" s="130" t="s">
        <v>109</v>
      </c>
      <c r="U22" s="90"/>
      <c r="V22" s="147"/>
      <c r="W22" s="147"/>
    </row>
    <row r="23" spans="1:23" ht="130.5" x14ac:dyDescent="0.25">
      <c r="A23" s="82"/>
      <c r="B23" s="100">
        <f t="shared" si="4"/>
        <v>17</v>
      </c>
      <c r="C23" s="99" t="s">
        <v>57</v>
      </c>
      <c r="D23" s="99" t="s">
        <v>21</v>
      </c>
      <c r="E23" s="96" t="s">
        <v>85</v>
      </c>
      <c r="F23" s="93">
        <f t="shared" si="0"/>
        <v>100</v>
      </c>
      <c r="G23" s="136">
        <v>4572</v>
      </c>
      <c r="H23" s="136">
        <v>4572</v>
      </c>
      <c r="I23" s="101">
        <f t="shared" si="1"/>
        <v>51.881014873140863</v>
      </c>
      <c r="J23" s="136">
        <v>2372</v>
      </c>
      <c r="K23" s="136">
        <v>4572</v>
      </c>
      <c r="L23" s="118">
        <f t="shared" si="2"/>
        <v>51.465441819772529</v>
      </c>
      <c r="M23" s="136">
        <v>2353</v>
      </c>
      <c r="N23" s="136">
        <v>4572</v>
      </c>
      <c r="O23" s="107">
        <f t="shared" si="3"/>
        <v>0.99198988195615501</v>
      </c>
      <c r="P23" s="141" t="s">
        <v>590</v>
      </c>
      <c r="Q23" s="141" t="s">
        <v>589</v>
      </c>
      <c r="R23" s="146"/>
      <c r="S23" s="130" t="s">
        <v>109</v>
      </c>
      <c r="T23" s="130" t="s">
        <v>109</v>
      </c>
      <c r="U23" s="90"/>
      <c r="V23" s="147"/>
      <c r="W23" s="147"/>
    </row>
    <row r="24" spans="1:23" ht="130.5" x14ac:dyDescent="0.25">
      <c r="A24" s="82"/>
      <c r="B24" s="100">
        <f t="shared" si="4"/>
        <v>18</v>
      </c>
      <c r="C24" s="99" t="s">
        <v>58</v>
      </c>
      <c r="D24" s="99" t="s">
        <v>21</v>
      </c>
      <c r="E24" s="96" t="s">
        <v>85</v>
      </c>
      <c r="F24" s="93">
        <f t="shared" si="0"/>
        <v>100</v>
      </c>
      <c r="G24" s="136">
        <v>1634</v>
      </c>
      <c r="H24" s="136">
        <v>1634</v>
      </c>
      <c r="I24" s="101">
        <f t="shared" si="1"/>
        <v>49.938800489596083</v>
      </c>
      <c r="J24" s="137">
        <v>816</v>
      </c>
      <c r="K24" s="136">
        <v>1634</v>
      </c>
      <c r="L24" s="118">
        <f t="shared" si="2"/>
        <v>45.287637698898408</v>
      </c>
      <c r="M24" s="110">
        <v>740</v>
      </c>
      <c r="N24" s="136">
        <v>1634</v>
      </c>
      <c r="O24" s="107">
        <f t="shared" si="3"/>
        <v>0.90686274509803921</v>
      </c>
      <c r="P24" s="141" t="s">
        <v>591</v>
      </c>
      <c r="Q24" s="141" t="s">
        <v>589</v>
      </c>
      <c r="R24" s="146"/>
      <c r="S24" s="130" t="s">
        <v>109</v>
      </c>
      <c r="T24" s="130" t="s">
        <v>109</v>
      </c>
      <c r="U24" s="90"/>
      <c r="V24" s="147"/>
      <c r="W24" s="147"/>
    </row>
    <row r="25" spans="1:23" ht="130.5" x14ac:dyDescent="0.25">
      <c r="A25" s="82"/>
      <c r="B25" s="100">
        <f t="shared" si="4"/>
        <v>19</v>
      </c>
      <c r="C25" s="99" t="s">
        <v>59</v>
      </c>
      <c r="D25" s="99" t="s">
        <v>21</v>
      </c>
      <c r="E25" s="96" t="s">
        <v>85</v>
      </c>
      <c r="F25" s="93">
        <f t="shared" si="0"/>
        <v>100</v>
      </c>
      <c r="G25" s="136">
        <v>724</v>
      </c>
      <c r="H25" s="136">
        <v>724</v>
      </c>
      <c r="I25" s="101">
        <f t="shared" si="1"/>
        <v>49.033149171270715</v>
      </c>
      <c r="J25" s="137">
        <v>355</v>
      </c>
      <c r="K25" s="136">
        <v>724</v>
      </c>
      <c r="L25" s="118">
        <f t="shared" si="2"/>
        <v>44.889502762430936</v>
      </c>
      <c r="M25" s="110">
        <v>325</v>
      </c>
      <c r="N25" s="136">
        <v>724</v>
      </c>
      <c r="O25" s="107">
        <f t="shared" si="3"/>
        <v>0.91549295774647887</v>
      </c>
      <c r="P25" s="141" t="s">
        <v>592</v>
      </c>
      <c r="Q25" s="141" t="s">
        <v>589</v>
      </c>
      <c r="R25" s="146"/>
      <c r="S25" s="130" t="s">
        <v>109</v>
      </c>
      <c r="T25" s="130" t="s">
        <v>109</v>
      </c>
      <c r="U25" s="90"/>
      <c r="V25" s="147"/>
      <c r="W25" s="147"/>
    </row>
    <row r="26" spans="1:23" ht="65.25" hidden="1" x14ac:dyDescent="0.25">
      <c r="A26" s="82"/>
      <c r="B26" s="100">
        <f t="shared" si="4"/>
        <v>20</v>
      </c>
      <c r="C26" s="97" t="s">
        <v>77</v>
      </c>
      <c r="D26" s="97" t="s">
        <v>23</v>
      </c>
      <c r="E26" s="96" t="s">
        <v>85</v>
      </c>
      <c r="F26" s="93">
        <f t="shared" si="0"/>
        <v>100</v>
      </c>
      <c r="G26" s="136">
        <v>3066</v>
      </c>
      <c r="H26" s="136">
        <v>3066</v>
      </c>
      <c r="I26" s="101">
        <f t="shared" si="1"/>
        <v>56.914546640574038</v>
      </c>
      <c r="J26" s="136">
        <v>1745</v>
      </c>
      <c r="K26" s="136">
        <v>3066</v>
      </c>
      <c r="L26" s="118">
        <f t="shared" si="2"/>
        <v>0</v>
      </c>
      <c r="M26" s="111"/>
      <c r="N26" s="136">
        <v>3066</v>
      </c>
      <c r="O26" s="107">
        <f t="shared" si="3"/>
        <v>0</v>
      </c>
      <c r="P26" s="124"/>
      <c r="Q26" s="124"/>
      <c r="R26" s="128"/>
      <c r="S26" s="130" t="s">
        <v>109</v>
      </c>
      <c r="T26" s="130" t="s">
        <v>109</v>
      </c>
      <c r="U26" s="90"/>
      <c r="V26" s="112"/>
      <c r="W26" s="112"/>
    </row>
    <row r="27" spans="1:23" ht="78" hidden="1" customHeight="1" x14ac:dyDescent="0.25">
      <c r="A27" s="82"/>
      <c r="B27" s="100">
        <f t="shared" si="4"/>
        <v>21</v>
      </c>
      <c r="C27" s="97" t="s">
        <v>76</v>
      </c>
      <c r="D27" s="97" t="s">
        <v>23</v>
      </c>
      <c r="E27" s="96" t="s">
        <v>85</v>
      </c>
      <c r="F27" s="93">
        <f t="shared" si="0"/>
        <v>99</v>
      </c>
      <c r="G27" s="136">
        <v>99</v>
      </c>
      <c r="H27" s="136">
        <v>100</v>
      </c>
      <c r="I27" s="94">
        <f t="shared" si="1"/>
        <v>99</v>
      </c>
      <c r="J27" s="143">
        <v>99</v>
      </c>
      <c r="K27" s="136">
        <v>100</v>
      </c>
      <c r="L27" s="118">
        <f t="shared" si="2"/>
        <v>0</v>
      </c>
      <c r="M27" s="127"/>
      <c r="N27" s="136">
        <v>100</v>
      </c>
      <c r="O27" s="107">
        <f t="shared" si="3"/>
        <v>0</v>
      </c>
      <c r="P27" s="124"/>
      <c r="Q27" s="124"/>
      <c r="R27" s="112"/>
      <c r="S27" s="129"/>
      <c r="T27" s="129"/>
      <c r="U27" s="90"/>
      <c r="V27" s="112"/>
      <c r="W27" s="112"/>
    </row>
    <row r="28" spans="1:23" ht="83.25" hidden="1" customHeight="1" x14ac:dyDescent="0.25">
      <c r="A28" s="82"/>
      <c r="B28" s="100">
        <f t="shared" si="4"/>
        <v>22</v>
      </c>
      <c r="C28" s="97" t="s">
        <v>78</v>
      </c>
      <c r="D28" s="97" t="s">
        <v>23</v>
      </c>
      <c r="E28" s="96" t="s">
        <v>85</v>
      </c>
      <c r="F28" s="93">
        <f t="shared" si="0"/>
        <v>90</v>
      </c>
      <c r="G28" s="136">
        <v>90</v>
      </c>
      <c r="H28" s="136">
        <v>100</v>
      </c>
      <c r="I28" s="94">
        <f t="shared" si="1"/>
        <v>90</v>
      </c>
      <c r="J28" s="143">
        <v>90</v>
      </c>
      <c r="K28" s="136">
        <v>100</v>
      </c>
      <c r="L28" s="118">
        <f t="shared" si="2"/>
        <v>0</v>
      </c>
      <c r="M28" s="127"/>
      <c r="N28" s="136">
        <v>100</v>
      </c>
      <c r="O28" s="107">
        <f t="shared" si="3"/>
        <v>0</v>
      </c>
      <c r="P28" s="124"/>
      <c r="Q28" s="124"/>
      <c r="R28" s="128"/>
      <c r="S28" s="129"/>
      <c r="T28" s="129"/>
      <c r="U28" s="90"/>
      <c r="V28" s="112"/>
      <c r="W28" s="112"/>
    </row>
    <row r="29" spans="1:23" ht="43.5" hidden="1" x14ac:dyDescent="0.25">
      <c r="A29" s="82"/>
      <c r="B29" s="100">
        <f t="shared" si="4"/>
        <v>23</v>
      </c>
      <c r="C29" s="98" t="s">
        <v>103</v>
      </c>
      <c r="D29" s="98" t="s">
        <v>25</v>
      </c>
      <c r="E29" s="96" t="s">
        <v>85</v>
      </c>
      <c r="F29" s="93">
        <f t="shared" si="0"/>
        <v>50</v>
      </c>
      <c r="G29" s="136">
        <v>50</v>
      </c>
      <c r="H29" s="136">
        <v>100</v>
      </c>
      <c r="I29" s="116">
        <f>J29/K29*100</f>
        <v>49.3</v>
      </c>
      <c r="J29" s="93">
        <v>49.3</v>
      </c>
      <c r="K29" s="136">
        <v>100</v>
      </c>
      <c r="L29" s="118">
        <f t="shared" si="2"/>
        <v>0</v>
      </c>
      <c r="M29" s="108"/>
      <c r="N29" s="136">
        <v>100</v>
      </c>
      <c r="O29" s="107">
        <f t="shared" si="3"/>
        <v>0</v>
      </c>
      <c r="P29" s="122"/>
      <c r="Q29" s="122"/>
      <c r="R29" s="115"/>
      <c r="S29" s="108"/>
      <c r="T29" s="108"/>
      <c r="U29" s="90"/>
      <c r="V29" s="112"/>
      <c r="W29" s="112"/>
    </row>
    <row r="30" spans="1:23" ht="65.25" hidden="1" x14ac:dyDescent="0.25">
      <c r="A30" s="82"/>
      <c r="B30" s="100">
        <f t="shared" si="4"/>
        <v>24</v>
      </c>
      <c r="C30" s="98" t="s">
        <v>104</v>
      </c>
      <c r="D30" s="98" t="s">
        <v>25</v>
      </c>
      <c r="E30" s="96" t="s">
        <v>85</v>
      </c>
      <c r="F30" s="93">
        <f t="shared" si="0"/>
        <v>70</v>
      </c>
      <c r="G30" s="136">
        <v>70</v>
      </c>
      <c r="H30" s="136">
        <v>100</v>
      </c>
      <c r="I30" s="94">
        <f t="shared" si="1"/>
        <v>45</v>
      </c>
      <c r="J30" s="137">
        <v>45</v>
      </c>
      <c r="K30" s="136">
        <v>100</v>
      </c>
      <c r="L30" s="118">
        <f t="shared" si="2"/>
        <v>0</v>
      </c>
      <c r="M30" s="108"/>
      <c r="N30" s="136">
        <v>100</v>
      </c>
      <c r="O30" s="107">
        <f t="shared" si="3"/>
        <v>0</v>
      </c>
      <c r="P30" s="122"/>
      <c r="Q30" s="122"/>
      <c r="R30" s="114"/>
      <c r="S30" s="108"/>
      <c r="T30" s="108"/>
      <c r="U30" s="90"/>
      <c r="V30" s="112"/>
      <c r="W30" s="112"/>
    </row>
    <row r="31" spans="1:23" ht="43.5" hidden="1" x14ac:dyDescent="0.25">
      <c r="A31" s="82"/>
      <c r="B31" s="100">
        <f t="shared" si="4"/>
        <v>25</v>
      </c>
      <c r="C31" s="98" t="s">
        <v>105</v>
      </c>
      <c r="D31" s="98" t="s">
        <v>25</v>
      </c>
      <c r="E31" s="96" t="s">
        <v>85</v>
      </c>
      <c r="F31" s="93">
        <f t="shared" si="0"/>
        <v>95</v>
      </c>
      <c r="G31" s="136">
        <v>95</v>
      </c>
      <c r="H31" s="136">
        <v>100</v>
      </c>
      <c r="I31" s="94">
        <f t="shared" si="1"/>
        <v>93.5</v>
      </c>
      <c r="J31" s="93">
        <v>93.5</v>
      </c>
      <c r="K31" s="136">
        <v>100</v>
      </c>
      <c r="L31" s="118">
        <f t="shared" si="2"/>
        <v>0</v>
      </c>
      <c r="M31" s="108"/>
      <c r="N31" s="136">
        <v>100</v>
      </c>
      <c r="O31" s="107">
        <f t="shared" si="3"/>
        <v>0</v>
      </c>
      <c r="P31" s="122"/>
      <c r="Q31" s="122"/>
      <c r="R31" s="114"/>
      <c r="S31" s="108"/>
      <c r="T31" s="108"/>
      <c r="U31" s="90"/>
      <c r="V31" s="112"/>
      <c r="W31" s="112"/>
    </row>
    <row r="32" spans="1:23" ht="43.5" hidden="1" x14ac:dyDescent="0.25">
      <c r="A32" s="82"/>
      <c r="B32" s="100">
        <f t="shared" si="4"/>
        <v>26</v>
      </c>
      <c r="C32" s="98" t="s">
        <v>106</v>
      </c>
      <c r="D32" s="98" t="s">
        <v>25</v>
      </c>
      <c r="E32" s="96" t="s">
        <v>85</v>
      </c>
      <c r="F32" s="93">
        <f t="shared" si="0"/>
        <v>100</v>
      </c>
      <c r="G32" s="136">
        <v>45000</v>
      </c>
      <c r="H32" s="136">
        <v>45000</v>
      </c>
      <c r="I32" s="94">
        <f t="shared" si="1"/>
        <v>40</v>
      </c>
      <c r="J32" s="136">
        <v>18000</v>
      </c>
      <c r="K32" s="136">
        <v>45000</v>
      </c>
      <c r="L32" s="118">
        <f t="shared" si="2"/>
        <v>0</v>
      </c>
      <c r="M32" s="133"/>
      <c r="N32" s="136">
        <v>45000</v>
      </c>
      <c r="O32" s="107">
        <f t="shared" si="3"/>
        <v>0</v>
      </c>
      <c r="P32" s="120"/>
      <c r="Q32" s="122"/>
      <c r="R32" s="113"/>
      <c r="S32" s="134" t="s">
        <v>109</v>
      </c>
      <c r="T32" s="135" t="s">
        <v>109</v>
      </c>
      <c r="U32" s="90"/>
      <c r="V32" s="112"/>
      <c r="W32" s="112"/>
    </row>
    <row r="113" spans="19:20" s="77" customFormat="1" hidden="1" x14ac:dyDescent="0.25">
      <c r="S113" s="88"/>
      <c r="T113" s="88"/>
    </row>
    <row r="114" spans="19:20" s="77" customFormat="1" hidden="1" x14ac:dyDescent="0.25">
      <c r="S114" s="88"/>
      <c r="T114" s="88"/>
    </row>
    <row r="115" spans="19:20" s="77" customFormat="1" hidden="1" x14ac:dyDescent="0.25">
      <c r="S115" s="88"/>
      <c r="T115" s="88"/>
    </row>
    <row r="116" spans="19:20" s="77" customFormat="1" hidden="1" x14ac:dyDescent="0.25">
      <c r="S116" s="88"/>
      <c r="T116" s="88"/>
    </row>
    <row r="117" spans="19:20" s="77" customFormat="1" hidden="1" x14ac:dyDescent="0.25">
      <c r="S117" s="88"/>
      <c r="T117" s="88"/>
    </row>
    <row r="118" spans="19:20" s="77" customFormat="1" hidden="1" x14ac:dyDescent="0.25">
      <c r="S118" s="88"/>
      <c r="T118" s="88"/>
    </row>
    <row r="119" spans="19:20" s="77" customFormat="1" hidden="1" x14ac:dyDescent="0.25">
      <c r="S119" s="88"/>
      <c r="T119" s="88"/>
    </row>
    <row r="120" spans="19:20" s="77" customFormat="1" hidden="1" x14ac:dyDescent="0.25">
      <c r="S120" s="88"/>
      <c r="T120" s="88"/>
    </row>
    <row r="121" spans="19:20" s="77" customFormat="1" hidden="1" x14ac:dyDescent="0.25">
      <c r="S121" s="88"/>
      <c r="T121" s="88"/>
    </row>
    <row r="122" spans="19:20" s="77" customFormat="1" hidden="1" x14ac:dyDescent="0.25">
      <c r="S122" s="88"/>
      <c r="T122" s="88"/>
    </row>
    <row r="123" spans="19:20" s="77" customFormat="1" hidden="1" x14ac:dyDescent="0.25">
      <c r="S123" s="88"/>
      <c r="T123" s="88"/>
    </row>
    <row r="124" spans="19:20" s="77" customFormat="1" hidden="1" x14ac:dyDescent="0.25">
      <c r="S124" s="88"/>
      <c r="T124" s="88"/>
    </row>
    <row r="125" spans="19:20" s="77" customFormat="1" hidden="1" x14ac:dyDescent="0.25">
      <c r="S125" s="88"/>
      <c r="T125" s="88"/>
    </row>
    <row r="126" spans="19:20" s="77" customFormat="1" hidden="1" x14ac:dyDescent="0.25">
      <c r="S126" s="88"/>
      <c r="T126" s="88"/>
    </row>
    <row r="127" spans="19:20" s="77" customFormat="1" hidden="1" x14ac:dyDescent="0.25">
      <c r="S127" s="88"/>
      <c r="T127" s="88"/>
    </row>
    <row r="128" spans="19:20" s="77" customFormat="1" hidden="1" x14ac:dyDescent="0.25">
      <c r="S128" s="88"/>
      <c r="T128" s="88"/>
    </row>
    <row r="129" spans="19:20" s="77" customFormat="1" hidden="1" x14ac:dyDescent="0.25">
      <c r="S129" s="88"/>
      <c r="T129" s="88"/>
    </row>
    <row r="130" spans="19:20" s="77" customFormat="1" hidden="1" x14ac:dyDescent="0.25">
      <c r="S130" s="88"/>
      <c r="T130" s="88"/>
    </row>
    <row r="131" spans="19:20" s="77" customFormat="1" hidden="1" x14ac:dyDescent="0.25">
      <c r="S131" s="88"/>
      <c r="T131" s="88"/>
    </row>
    <row r="132" spans="19:20" s="77" customFormat="1" hidden="1" x14ac:dyDescent="0.25">
      <c r="S132" s="88"/>
      <c r="T132" s="88"/>
    </row>
    <row r="133" spans="19:20" s="77" customFormat="1" hidden="1" x14ac:dyDescent="0.25">
      <c r="S133" s="88"/>
      <c r="T133" s="88"/>
    </row>
    <row r="134" spans="19:20" s="77" customFormat="1" hidden="1" x14ac:dyDescent="0.25">
      <c r="S134" s="88"/>
      <c r="T134" s="88"/>
    </row>
    <row r="135" spans="19:20" s="77" customFormat="1" hidden="1" x14ac:dyDescent="0.25">
      <c r="S135" s="88"/>
      <c r="T135" s="88"/>
    </row>
    <row r="136" spans="19:20" s="77" customFormat="1" hidden="1" x14ac:dyDescent="0.25">
      <c r="S136" s="88"/>
      <c r="T136" s="88"/>
    </row>
    <row r="137" spans="19:20" s="77" customFormat="1" hidden="1" x14ac:dyDescent="0.25">
      <c r="S137" s="88"/>
      <c r="T137" s="88"/>
    </row>
    <row r="138" spans="19:20" s="77" customFormat="1" hidden="1" x14ac:dyDescent="0.25">
      <c r="S138" s="88"/>
      <c r="T138" s="88"/>
    </row>
    <row r="139" spans="19:20" s="77" customFormat="1" hidden="1" x14ac:dyDescent="0.25">
      <c r="S139" s="88"/>
      <c r="T139" s="88"/>
    </row>
    <row r="140" spans="19:20" s="77" customFormat="1" hidden="1" x14ac:dyDescent="0.25">
      <c r="S140" s="88"/>
      <c r="T140" s="88"/>
    </row>
    <row r="141" spans="19:20" s="77" customFormat="1" hidden="1" x14ac:dyDescent="0.25">
      <c r="S141" s="88"/>
      <c r="T141" s="88"/>
    </row>
    <row r="142" spans="19:20" s="77" customFormat="1" hidden="1" x14ac:dyDescent="0.25">
      <c r="S142" s="88"/>
      <c r="T142" s="88"/>
    </row>
    <row r="143" spans="19:20" s="77" customFormat="1" hidden="1" x14ac:dyDescent="0.25">
      <c r="S143" s="88"/>
      <c r="T143" s="88"/>
    </row>
    <row r="144" spans="19:20" s="77" customFormat="1" hidden="1" x14ac:dyDescent="0.25">
      <c r="S144" s="88"/>
      <c r="T144" s="88"/>
    </row>
    <row r="145" spans="19:20" s="77" customFormat="1" hidden="1" x14ac:dyDescent="0.25">
      <c r="S145" s="88"/>
      <c r="T145" s="88"/>
    </row>
    <row r="146" spans="19:20" s="77" customFormat="1" hidden="1" x14ac:dyDescent="0.25">
      <c r="S146" s="88"/>
      <c r="T146" s="88"/>
    </row>
    <row r="147" spans="19:20" s="77" customFormat="1" hidden="1" x14ac:dyDescent="0.25">
      <c r="S147" s="88"/>
      <c r="T147" s="88"/>
    </row>
    <row r="148" spans="19:20" s="77" customFormat="1" hidden="1" x14ac:dyDescent="0.25">
      <c r="S148" s="88"/>
      <c r="T148" s="88"/>
    </row>
    <row r="149" spans="19:20" s="77" customFormat="1" hidden="1" x14ac:dyDescent="0.25">
      <c r="S149" s="88"/>
      <c r="T149" s="88"/>
    </row>
    <row r="150" spans="19:20" s="77" customFormat="1" hidden="1" x14ac:dyDescent="0.25">
      <c r="S150" s="88"/>
      <c r="T150" s="88"/>
    </row>
    <row r="151" spans="19:20" s="77" customFormat="1" hidden="1" x14ac:dyDescent="0.25">
      <c r="S151" s="88"/>
      <c r="T151" s="88"/>
    </row>
    <row r="152" spans="19:20" s="77" customFormat="1" hidden="1" x14ac:dyDescent="0.25">
      <c r="S152" s="88"/>
      <c r="T152" s="88"/>
    </row>
    <row r="153" spans="19:20" s="77" customFormat="1" hidden="1" x14ac:dyDescent="0.25">
      <c r="S153" s="88"/>
      <c r="T153" s="88"/>
    </row>
    <row r="154" spans="19:20" s="77" customFormat="1" hidden="1" x14ac:dyDescent="0.25">
      <c r="S154" s="88"/>
      <c r="T154" s="88"/>
    </row>
    <row r="155" spans="19:20" s="77" customFormat="1" hidden="1" x14ac:dyDescent="0.25">
      <c r="S155" s="88"/>
      <c r="T155" s="88"/>
    </row>
    <row r="156" spans="19:20" s="77" customFormat="1" hidden="1" x14ac:dyDescent="0.25">
      <c r="S156" s="88"/>
      <c r="T156" s="88"/>
    </row>
    <row r="157" spans="19:20" s="77" customFormat="1" hidden="1" x14ac:dyDescent="0.25">
      <c r="S157" s="88"/>
      <c r="T157" s="88"/>
    </row>
    <row r="158" spans="19:20" s="77" customFormat="1" hidden="1" x14ac:dyDescent="0.25">
      <c r="S158" s="88"/>
      <c r="T158" s="88"/>
    </row>
    <row r="159" spans="19:20" s="77" customFormat="1" hidden="1" x14ac:dyDescent="0.25">
      <c r="S159" s="88"/>
      <c r="T159" s="88"/>
    </row>
    <row r="160" spans="19:20" s="77" customFormat="1" hidden="1" x14ac:dyDescent="0.25">
      <c r="S160" s="88"/>
      <c r="T160" s="88"/>
    </row>
    <row r="161" spans="19:20" s="77" customFormat="1" hidden="1" x14ac:dyDescent="0.25">
      <c r="S161" s="88"/>
      <c r="T161" s="88"/>
    </row>
    <row r="162" spans="19:20" s="77" customFormat="1" hidden="1" x14ac:dyDescent="0.25">
      <c r="S162" s="88"/>
      <c r="T162" s="88"/>
    </row>
    <row r="163" spans="19:20" s="77" customFormat="1" hidden="1" x14ac:dyDescent="0.25">
      <c r="S163" s="88"/>
      <c r="T163" s="88"/>
    </row>
    <row r="164" spans="19:20" s="77" customFormat="1" hidden="1" x14ac:dyDescent="0.25">
      <c r="S164" s="88"/>
      <c r="T164" s="88"/>
    </row>
    <row r="165" spans="19:20" s="77" customFormat="1" hidden="1" x14ac:dyDescent="0.25">
      <c r="S165" s="88"/>
      <c r="T165" s="88"/>
    </row>
    <row r="166" spans="19:20" s="77" customFormat="1" hidden="1" x14ac:dyDescent="0.25">
      <c r="S166" s="88"/>
      <c r="T166" s="88"/>
    </row>
  </sheetData>
  <autoFilter ref="B6:U32">
    <filterColumn colId="2">
      <filters>
        <filter val="SRN"/>
      </filters>
    </filterColumn>
  </autoFilter>
  <mergeCells count="6">
    <mergeCell ref="U5:W5"/>
    <mergeCell ref="F5:H5"/>
    <mergeCell ref="I5:K5"/>
    <mergeCell ref="L5:N5"/>
    <mergeCell ref="P5:R5"/>
    <mergeCell ref="S5:T5"/>
  </mergeCells>
  <pageMargins left="0.47244094488188981" right="0.15748031496062992" top="0.51181102362204722" bottom="0.74803149606299213" header="0.31496062992125984" footer="0.31496062992125984"/>
  <pageSetup scale="40" fitToHeight="0" orientation="landscape"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Hoja3!$A$1:$A$2</xm:f>
          </x14:formula1>
          <xm:sqref>U7:U32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2:F10"/>
  <sheetViews>
    <sheetView workbookViewId="0">
      <selection activeCell="B8" sqref="B8:E8"/>
    </sheetView>
  </sheetViews>
  <sheetFormatPr baseColWidth="10" defaultRowHeight="15" x14ac:dyDescent="0.25"/>
  <cols>
    <col min="1" max="1" width="23.42578125" customWidth="1"/>
  </cols>
  <sheetData>
    <row r="2" spans="1:6" x14ac:dyDescent="0.25">
      <c r="A2" s="216" t="s">
        <v>127</v>
      </c>
      <c r="B2" s="216"/>
      <c r="C2" s="216"/>
      <c r="D2" s="216"/>
      <c r="E2" s="216"/>
      <c r="F2" s="216"/>
    </row>
    <row r="3" spans="1:6" x14ac:dyDescent="0.25">
      <c r="A3" s="148"/>
      <c r="B3" s="148"/>
      <c r="C3" s="148"/>
      <c r="D3" s="148"/>
      <c r="E3" s="148"/>
      <c r="F3" s="148"/>
    </row>
    <row r="4" spans="1:6" x14ac:dyDescent="0.25">
      <c r="A4" s="149" t="s">
        <v>117</v>
      </c>
      <c r="B4" s="149" t="s">
        <v>118</v>
      </c>
      <c r="C4" s="149" t="s">
        <v>119</v>
      </c>
      <c r="D4" s="149" t="s">
        <v>120</v>
      </c>
      <c r="E4" s="149" t="s">
        <v>121</v>
      </c>
      <c r="F4" s="149" t="s">
        <v>122</v>
      </c>
    </row>
    <row r="5" spans="1:6" ht="25.5" x14ac:dyDescent="0.25">
      <c r="A5" s="150" t="s">
        <v>123</v>
      </c>
      <c r="B5" s="154">
        <v>45</v>
      </c>
      <c r="C5" s="154">
        <v>30</v>
      </c>
      <c r="D5" s="154">
        <v>98</v>
      </c>
      <c r="E5" s="154">
        <v>5</v>
      </c>
      <c r="F5" s="155">
        <f>SUM(B5:E5)</f>
        <v>178</v>
      </c>
    </row>
    <row r="6" spans="1:6" x14ac:dyDescent="0.25">
      <c r="A6" s="150" t="s">
        <v>124</v>
      </c>
      <c r="B6" s="154">
        <v>1130</v>
      </c>
      <c r="C6" s="154">
        <v>776</v>
      </c>
      <c r="D6" s="154">
        <v>233</v>
      </c>
      <c r="E6" s="154">
        <v>214</v>
      </c>
      <c r="F6" s="155">
        <f t="shared" ref="F6:F8" si="0">SUM(B6:E6)</f>
        <v>2353</v>
      </c>
    </row>
    <row r="7" spans="1:6" x14ac:dyDescent="0.25">
      <c r="A7" s="150" t="s">
        <v>125</v>
      </c>
      <c r="B7" s="154">
        <v>305</v>
      </c>
      <c r="C7" s="154">
        <v>273</v>
      </c>
      <c r="D7" s="154"/>
      <c r="E7" s="154">
        <v>162</v>
      </c>
      <c r="F7" s="155">
        <f t="shared" si="0"/>
        <v>740</v>
      </c>
    </row>
    <row r="8" spans="1:6" x14ac:dyDescent="0.25">
      <c r="A8" s="150" t="s">
        <v>126</v>
      </c>
      <c r="B8" s="154">
        <v>108</v>
      </c>
      <c r="C8" s="154">
        <v>44</v>
      </c>
      <c r="D8" s="154">
        <v>143</v>
      </c>
      <c r="E8" s="154">
        <v>30</v>
      </c>
      <c r="F8" s="155">
        <f t="shared" si="0"/>
        <v>325</v>
      </c>
    </row>
    <row r="9" spans="1:6" x14ac:dyDescent="0.25">
      <c r="A9" s="151"/>
    </row>
    <row r="10" spans="1:6" x14ac:dyDescent="0.25">
      <c r="A10" s="153" t="s">
        <v>128</v>
      </c>
      <c r="B10" s="152"/>
      <c r="C10" s="152"/>
      <c r="D10" s="152"/>
      <c r="E10" s="148"/>
      <c r="F10" s="148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X315"/>
  <sheetViews>
    <sheetView topLeftCell="A276" workbookViewId="0">
      <selection activeCell="A6" sqref="A6:A312"/>
    </sheetView>
  </sheetViews>
  <sheetFormatPr baseColWidth="10" defaultRowHeight="15" x14ac:dyDescent="0.25"/>
  <cols>
    <col min="2" max="3" width="20.7109375" customWidth="1"/>
  </cols>
  <sheetData>
    <row r="1" spans="1:24" ht="15.75" x14ac:dyDescent="0.25">
      <c r="A1" s="158"/>
      <c r="B1" s="222" t="s">
        <v>536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159"/>
      <c r="W1" s="159"/>
      <c r="X1" s="159"/>
    </row>
    <row r="2" spans="1:24" ht="15.75" x14ac:dyDescent="0.25">
      <c r="A2" s="158"/>
      <c r="B2" s="160" t="s">
        <v>537</v>
      </c>
      <c r="C2" s="161"/>
      <c r="D2" s="161"/>
      <c r="E2" s="161"/>
      <c r="F2" s="161"/>
      <c r="G2" s="161"/>
      <c r="H2" s="161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223"/>
      <c r="U2" s="223"/>
      <c r="V2" s="223"/>
      <c r="W2" s="223"/>
      <c r="X2" s="223"/>
    </row>
    <row r="3" spans="1:24" ht="15.75" thickBot="1" x14ac:dyDescent="0.3"/>
    <row r="4" spans="1:24" ht="30" customHeight="1" thickBot="1" x14ac:dyDescent="0.3">
      <c r="B4" s="156"/>
      <c r="C4" s="156"/>
      <c r="D4" s="219" t="s">
        <v>363</v>
      </c>
      <c r="E4" s="220"/>
      <c r="F4" s="220"/>
      <c r="G4" s="221"/>
      <c r="H4" s="219" t="s">
        <v>364</v>
      </c>
      <c r="I4" s="220"/>
      <c r="J4" s="220"/>
      <c r="K4" s="221"/>
      <c r="L4" s="219" t="s">
        <v>237</v>
      </c>
      <c r="M4" s="220"/>
      <c r="N4" s="220"/>
      <c r="O4" s="224"/>
      <c r="P4" s="219" t="s">
        <v>129</v>
      </c>
      <c r="Q4" s="220"/>
      <c r="R4" s="220"/>
      <c r="S4" s="221"/>
      <c r="T4" s="225" t="s">
        <v>365</v>
      </c>
      <c r="U4" s="225"/>
      <c r="V4" s="225"/>
      <c r="W4" s="226"/>
    </row>
    <row r="5" spans="1:24" x14ac:dyDescent="0.25">
      <c r="B5" s="179" t="s">
        <v>366</v>
      </c>
      <c r="C5" s="180" t="s">
        <v>367</v>
      </c>
      <c r="D5" s="174" t="s">
        <v>343</v>
      </c>
      <c r="E5" s="169" t="s">
        <v>132</v>
      </c>
      <c r="F5" s="169" t="s">
        <v>304</v>
      </c>
      <c r="G5" s="175" t="s">
        <v>251</v>
      </c>
      <c r="H5" s="174" t="s">
        <v>343</v>
      </c>
      <c r="I5" s="169" t="s">
        <v>132</v>
      </c>
      <c r="J5" s="169" t="s">
        <v>304</v>
      </c>
      <c r="K5" s="175" t="s">
        <v>251</v>
      </c>
      <c r="L5" s="174" t="s">
        <v>343</v>
      </c>
      <c r="M5" s="169" t="s">
        <v>132</v>
      </c>
      <c r="N5" s="169" t="s">
        <v>304</v>
      </c>
      <c r="O5" s="171" t="s">
        <v>251</v>
      </c>
      <c r="P5" s="174" t="s">
        <v>343</v>
      </c>
      <c r="Q5" s="169" t="s">
        <v>132</v>
      </c>
      <c r="R5" s="169" t="s">
        <v>304</v>
      </c>
      <c r="S5" s="175" t="s">
        <v>251</v>
      </c>
      <c r="T5" s="172" t="s">
        <v>343</v>
      </c>
      <c r="U5" s="169" t="s">
        <v>132</v>
      </c>
      <c r="V5" s="169" t="s">
        <v>304</v>
      </c>
      <c r="W5" s="175" t="s">
        <v>251</v>
      </c>
    </row>
    <row r="6" spans="1:24" x14ac:dyDescent="0.25">
      <c r="A6">
        <v>1</v>
      </c>
      <c r="B6" s="181" t="s">
        <v>312</v>
      </c>
      <c r="C6" s="182" t="s">
        <v>312</v>
      </c>
      <c r="D6" s="176"/>
      <c r="E6" s="157"/>
      <c r="F6" s="157"/>
      <c r="G6" s="177"/>
      <c r="H6" s="176"/>
      <c r="I6" s="157"/>
      <c r="J6" s="157"/>
      <c r="K6" s="177"/>
      <c r="L6" s="176"/>
      <c r="M6" s="157"/>
      <c r="N6" s="157"/>
      <c r="O6" s="178"/>
      <c r="P6" s="176">
        <v>1</v>
      </c>
      <c r="Q6" s="157"/>
      <c r="R6" s="157"/>
      <c r="S6" s="177"/>
      <c r="T6" s="173"/>
      <c r="U6" s="157"/>
      <c r="V6" s="157"/>
      <c r="W6" s="177"/>
    </row>
    <row r="7" spans="1:24" x14ac:dyDescent="0.25">
      <c r="A7">
        <v>2</v>
      </c>
      <c r="B7" s="181" t="s">
        <v>312</v>
      </c>
      <c r="C7" s="182" t="s">
        <v>368</v>
      </c>
      <c r="D7" s="176"/>
      <c r="E7" s="157">
        <v>2</v>
      </c>
      <c r="F7" s="157"/>
      <c r="G7" s="177">
        <v>1</v>
      </c>
      <c r="H7" s="176"/>
      <c r="I7" s="157"/>
      <c r="J7" s="157"/>
      <c r="K7" s="177"/>
      <c r="L7" s="176"/>
      <c r="M7" s="157"/>
      <c r="N7" s="157"/>
      <c r="O7" s="178"/>
      <c r="P7" s="176"/>
      <c r="Q7" s="157"/>
      <c r="R7" s="157"/>
      <c r="S7" s="177"/>
      <c r="T7" s="173"/>
      <c r="U7" s="157"/>
      <c r="V7" s="157"/>
      <c r="W7" s="177"/>
    </row>
    <row r="8" spans="1:24" x14ac:dyDescent="0.25">
      <c r="A8">
        <v>3</v>
      </c>
      <c r="B8" s="181" t="s">
        <v>312</v>
      </c>
      <c r="C8" s="182" t="s">
        <v>311</v>
      </c>
      <c r="D8" s="176"/>
      <c r="E8" s="157"/>
      <c r="F8" s="157"/>
      <c r="G8" s="177"/>
      <c r="H8" s="176"/>
      <c r="I8" s="157"/>
      <c r="J8" s="157"/>
      <c r="K8" s="177"/>
      <c r="L8" s="176"/>
      <c r="M8" s="157"/>
      <c r="N8" s="157"/>
      <c r="O8" s="178"/>
      <c r="P8" s="176"/>
      <c r="Q8" s="157"/>
      <c r="R8" s="157">
        <v>1</v>
      </c>
      <c r="S8" s="177"/>
      <c r="T8" s="173"/>
      <c r="U8" s="157"/>
      <c r="V8" s="157"/>
      <c r="W8" s="177"/>
    </row>
    <row r="9" spans="1:24" x14ac:dyDescent="0.25">
      <c r="A9">
        <v>4</v>
      </c>
      <c r="B9" s="181" t="s">
        <v>312</v>
      </c>
      <c r="C9" s="182" t="s">
        <v>369</v>
      </c>
      <c r="D9" s="176"/>
      <c r="E9" s="157"/>
      <c r="F9" s="157"/>
      <c r="G9" s="177"/>
      <c r="H9" s="176"/>
      <c r="I9" s="157">
        <v>1</v>
      </c>
      <c r="J9" s="157"/>
      <c r="K9" s="177"/>
      <c r="L9" s="176"/>
      <c r="M9" s="157"/>
      <c r="N9" s="157"/>
      <c r="O9" s="178"/>
      <c r="P9" s="176"/>
      <c r="Q9" s="157"/>
      <c r="R9" s="157"/>
      <c r="S9" s="177"/>
      <c r="T9" s="173"/>
      <c r="U9" s="157"/>
      <c r="V9" s="157"/>
      <c r="W9" s="177"/>
    </row>
    <row r="10" spans="1:24" x14ac:dyDescent="0.25">
      <c r="A10">
        <v>5</v>
      </c>
      <c r="B10" s="181" t="s">
        <v>312</v>
      </c>
      <c r="C10" s="182" t="s">
        <v>370</v>
      </c>
      <c r="D10" s="176"/>
      <c r="E10" s="157">
        <v>2</v>
      </c>
      <c r="F10" s="157"/>
      <c r="G10" s="177">
        <v>1</v>
      </c>
      <c r="H10" s="176"/>
      <c r="I10" s="157"/>
      <c r="J10" s="157"/>
      <c r="K10" s="177"/>
      <c r="L10" s="176"/>
      <c r="M10" s="157"/>
      <c r="N10" s="157"/>
      <c r="O10" s="178"/>
      <c r="P10" s="176"/>
      <c r="Q10" s="157"/>
      <c r="R10" s="157"/>
      <c r="S10" s="177"/>
      <c r="T10" s="173"/>
      <c r="U10" s="157"/>
      <c r="V10" s="157"/>
      <c r="W10" s="177"/>
    </row>
    <row r="11" spans="1:24" x14ac:dyDescent="0.25">
      <c r="A11">
        <v>6</v>
      </c>
      <c r="B11" s="181" t="s">
        <v>253</v>
      </c>
      <c r="C11" s="182" t="s">
        <v>252</v>
      </c>
      <c r="D11" s="176">
        <v>3</v>
      </c>
      <c r="E11" s="157">
        <v>1</v>
      </c>
      <c r="F11" s="157">
        <v>1</v>
      </c>
      <c r="G11" s="177">
        <v>14</v>
      </c>
      <c r="H11" s="176">
        <v>6</v>
      </c>
      <c r="I11" s="157">
        <v>5</v>
      </c>
      <c r="J11" s="157">
        <v>6</v>
      </c>
      <c r="K11" s="177">
        <v>7</v>
      </c>
      <c r="L11" s="176"/>
      <c r="M11" s="157"/>
      <c r="N11" s="157"/>
      <c r="O11" s="178"/>
      <c r="P11" s="176">
        <v>7</v>
      </c>
      <c r="Q11" s="157"/>
      <c r="R11" s="157">
        <v>5</v>
      </c>
      <c r="S11" s="177">
        <v>9</v>
      </c>
      <c r="T11" s="173">
        <v>2</v>
      </c>
      <c r="U11" s="157"/>
      <c r="V11" s="157">
        <v>2</v>
      </c>
      <c r="W11" s="177">
        <v>8</v>
      </c>
    </row>
    <row r="12" spans="1:24" x14ac:dyDescent="0.25">
      <c r="A12">
        <v>7</v>
      </c>
      <c r="B12" s="181" t="s">
        <v>253</v>
      </c>
      <c r="C12" s="182" t="s">
        <v>274</v>
      </c>
      <c r="D12" s="176"/>
      <c r="E12" s="157"/>
      <c r="F12" s="157"/>
      <c r="G12" s="177"/>
      <c r="H12" s="176"/>
      <c r="I12" s="157">
        <v>1</v>
      </c>
      <c r="J12" s="157"/>
      <c r="K12" s="177"/>
      <c r="L12" s="176"/>
      <c r="M12" s="157"/>
      <c r="N12" s="157">
        <v>3</v>
      </c>
      <c r="O12" s="178">
        <v>50</v>
      </c>
      <c r="P12" s="176"/>
      <c r="Q12" s="157"/>
      <c r="R12" s="157"/>
      <c r="S12" s="177"/>
      <c r="T12" s="173"/>
      <c r="U12" s="157"/>
      <c r="V12" s="157"/>
      <c r="W12" s="177"/>
    </row>
    <row r="13" spans="1:24" x14ac:dyDescent="0.25">
      <c r="A13">
        <v>8</v>
      </c>
      <c r="B13" s="181" t="s">
        <v>253</v>
      </c>
      <c r="C13" s="182" t="s">
        <v>294</v>
      </c>
      <c r="D13" s="176"/>
      <c r="E13" s="157"/>
      <c r="F13" s="157"/>
      <c r="G13" s="177"/>
      <c r="H13" s="176"/>
      <c r="I13" s="157"/>
      <c r="J13" s="157">
        <v>1</v>
      </c>
      <c r="K13" s="177"/>
      <c r="L13" s="176"/>
      <c r="M13" s="157"/>
      <c r="N13" s="157"/>
      <c r="O13" s="178"/>
      <c r="P13" s="176"/>
      <c r="Q13" s="157"/>
      <c r="R13" s="157">
        <v>1</v>
      </c>
      <c r="S13" s="177">
        <v>1</v>
      </c>
      <c r="T13" s="173"/>
      <c r="U13" s="157"/>
      <c r="V13" s="157"/>
      <c r="W13" s="177"/>
    </row>
    <row r="14" spans="1:24" x14ac:dyDescent="0.25">
      <c r="A14">
        <v>9</v>
      </c>
      <c r="B14" s="181" t="s">
        <v>168</v>
      </c>
      <c r="C14" s="182" t="s">
        <v>240</v>
      </c>
      <c r="D14" s="176"/>
      <c r="E14" s="157"/>
      <c r="F14" s="157"/>
      <c r="G14" s="177"/>
      <c r="H14" s="176"/>
      <c r="I14" s="157"/>
      <c r="J14" s="157"/>
      <c r="K14" s="177">
        <v>1</v>
      </c>
      <c r="L14" s="176"/>
      <c r="M14" s="157">
        <v>1</v>
      </c>
      <c r="N14" s="157"/>
      <c r="O14" s="178"/>
      <c r="P14" s="176"/>
      <c r="Q14" s="157"/>
      <c r="R14" s="157"/>
      <c r="S14" s="177">
        <v>56</v>
      </c>
      <c r="T14" s="173"/>
      <c r="U14" s="157"/>
      <c r="V14" s="157"/>
      <c r="W14" s="177"/>
    </row>
    <row r="15" spans="1:24" x14ac:dyDescent="0.25">
      <c r="A15">
        <v>10</v>
      </c>
      <c r="B15" s="181" t="s">
        <v>168</v>
      </c>
      <c r="C15" s="182" t="s">
        <v>238</v>
      </c>
      <c r="D15" s="176"/>
      <c r="E15" s="157">
        <v>1</v>
      </c>
      <c r="F15" s="157"/>
      <c r="G15" s="177">
        <v>7</v>
      </c>
      <c r="H15" s="176"/>
      <c r="I15" s="157">
        <v>5</v>
      </c>
      <c r="J15" s="157">
        <v>2</v>
      </c>
      <c r="K15" s="177">
        <v>1</v>
      </c>
      <c r="L15" s="176"/>
      <c r="M15" s="157">
        <v>2</v>
      </c>
      <c r="N15" s="157"/>
      <c r="O15" s="178">
        <v>5</v>
      </c>
      <c r="P15" s="176">
        <v>2</v>
      </c>
      <c r="Q15" s="157"/>
      <c r="R15" s="157">
        <v>1</v>
      </c>
      <c r="S15" s="177">
        <v>3</v>
      </c>
      <c r="T15" s="173"/>
      <c r="U15" s="157"/>
      <c r="V15" s="157"/>
      <c r="W15" s="177"/>
    </row>
    <row r="16" spans="1:24" x14ac:dyDescent="0.25">
      <c r="A16">
        <v>11</v>
      </c>
      <c r="B16" s="181" t="s">
        <v>168</v>
      </c>
      <c r="C16" s="182" t="s">
        <v>226</v>
      </c>
      <c r="D16" s="176"/>
      <c r="E16" s="157">
        <v>1</v>
      </c>
      <c r="F16" s="157"/>
      <c r="G16" s="177">
        <v>1</v>
      </c>
      <c r="H16" s="176"/>
      <c r="I16" s="157">
        <v>1</v>
      </c>
      <c r="J16" s="157"/>
      <c r="K16" s="177">
        <v>3</v>
      </c>
      <c r="L16" s="176"/>
      <c r="M16" s="157"/>
      <c r="N16" s="157">
        <v>11</v>
      </c>
      <c r="O16" s="178">
        <v>1</v>
      </c>
      <c r="P16" s="176"/>
      <c r="Q16" s="157">
        <v>1</v>
      </c>
      <c r="R16" s="157"/>
      <c r="S16" s="177">
        <v>2</v>
      </c>
      <c r="T16" s="173"/>
      <c r="U16" s="157"/>
      <c r="V16" s="157"/>
      <c r="W16" s="177">
        <v>4</v>
      </c>
    </row>
    <row r="17" spans="1:23" x14ac:dyDescent="0.25">
      <c r="A17">
        <v>12</v>
      </c>
      <c r="B17" s="181" t="s">
        <v>168</v>
      </c>
      <c r="C17" s="182" t="s">
        <v>256</v>
      </c>
      <c r="D17" s="176"/>
      <c r="E17" s="157"/>
      <c r="F17" s="157"/>
      <c r="G17" s="177">
        <v>3</v>
      </c>
      <c r="H17" s="176"/>
      <c r="I17" s="157">
        <v>2</v>
      </c>
      <c r="J17" s="157"/>
      <c r="K17" s="177">
        <v>1</v>
      </c>
      <c r="L17" s="176"/>
      <c r="M17" s="157"/>
      <c r="N17" s="157">
        <v>3</v>
      </c>
      <c r="O17" s="178"/>
      <c r="P17" s="176"/>
      <c r="Q17" s="157"/>
      <c r="R17" s="157"/>
      <c r="S17" s="177">
        <v>5</v>
      </c>
      <c r="T17" s="173"/>
      <c r="U17" s="157"/>
      <c r="V17" s="157">
        <v>4</v>
      </c>
      <c r="W17" s="177">
        <v>1</v>
      </c>
    </row>
    <row r="18" spans="1:23" x14ac:dyDescent="0.25">
      <c r="A18">
        <v>13</v>
      </c>
      <c r="B18" s="181" t="s">
        <v>168</v>
      </c>
      <c r="C18" s="182" t="s">
        <v>167</v>
      </c>
      <c r="D18" s="176"/>
      <c r="E18" s="157">
        <v>1</v>
      </c>
      <c r="F18" s="157">
        <v>1</v>
      </c>
      <c r="G18" s="177">
        <v>1</v>
      </c>
      <c r="H18" s="176"/>
      <c r="I18" s="157">
        <v>12</v>
      </c>
      <c r="J18" s="157">
        <v>1</v>
      </c>
      <c r="K18" s="177">
        <v>18</v>
      </c>
      <c r="L18" s="176"/>
      <c r="M18" s="157"/>
      <c r="N18" s="157">
        <v>1</v>
      </c>
      <c r="O18" s="178">
        <v>3</v>
      </c>
      <c r="P18" s="176"/>
      <c r="Q18" s="157">
        <v>1</v>
      </c>
      <c r="R18" s="157">
        <v>2</v>
      </c>
      <c r="S18" s="177">
        <v>10</v>
      </c>
      <c r="T18" s="173"/>
      <c r="U18" s="157">
        <v>6</v>
      </c>
      <c r="V18" s="157"/>
      <c r="W18" s="177">
        <v>4</v>
      </c>
    </row>
    <row r="19" spans="1:23" x14ac:dyDescent="0.25">
      <c r="A19">
        <v>14</v>
      </c>
      <c r="B19" s="181" t="s">
        <v>242</v>
      </c>
      <c r="C19" s="182" t="s">
        <v>371</v>
      </c>
      <c r="D19" s="176"/>
      <c r="E19" s="157">
        <v>1</v>
      </c>
      <c r="F19" s="157"/>
      <c r="G19" s="177"/>
      <c r="H19" s="176"/>
      <c r="I19" s="157"/>
      <c r="J19" s="157"/>
      <c r="K19" s="177"/>
      <c r="L19" s="176"/>
      <c r="M19" s="157"/>
      <c r="N19" s="157"/>
      <c r="O19" s="178"/>
      <c r="P19" s="176"/>
      <c r="Q19" s="157"/>
      <c r="R19" s="157"/>
      <c r="S19" s="177"/>
      <c r="T19" s="173"/>
      <c r="U19" s="157"/>
      <c r="V19" s="157"/>
      <c r="W19" s="177"/>
    </row>
    <row r="20" spans="1:23" x14ac:dyDescent="0.25">
      <c r="A20">
        <v>15</v>
      </c>
      <c r="B20" s="181" t="s">
        <v>242</v>
      </c>
      <c r="C20" s="182" t="s">
        <v>249</v>
      </c>
      <c r="D20" s="176"/>
      <c r="E20" s="157"/>
      <c r="F20" s="157"/>
      <c r="G20" s="177">
        <v>2</v>
      </c>
      <c r="H20" s="176"/>
      <c r="I20" s="157">
        <v>5</v>
      </c>
      <c r="J20" s="157"/>
      <c r="K20" s="177"/>
      <c r="L20" s="176"/>
      <c r="M20" s="157"/>
      <c r="N20" s="157"/>
      <c r="O20" s="178">
        <v>1</v>
      </c>
      <c r="P20" s="176"/>
      <c r="Q20" s="157"/>
      <c r="R20" s="157"/>
      <c r="S20" s="177"/>
      <c r="T20" s="173"/>
      <c r="U20" s="157"/>
      <c r="V20" s="157"/>
      <c r="W20" s="177"/>
    </row>
    <row r="21" spans="1:23" x14ac:dyDescent="0.25">
      <c r="A21">
        <v>16</v>
      </c>
      <c r="B21" s="181" t="s">
        <v>242</v>
      </c>
      <c r="C21" s="182" t="s">
        <v>372</v>
      </c>
      <c r="D21" s="176"/>
      <c r="E21" s="157">
        <v>2</v>
      </c>
      <c r="F21" s="157">
        <v>3</v>
      </c>
      <c r="G21" s="177">
        <v>1</v>
      </c>
      <c r="H21" s="176"/>
      <c r="I21" s="157">
        <v>2</v>
      </c>
      <c r="J21" s="157"/>
      <c r="K21" s="177"/>
      <c r="L21" s="176"/>
      <c r="M21" s="157"/>
      <c r="N21" s="157"/>
      <c r="O21" s="178"/>
      <c r="P21" s="176"/>
      <c r="Q21" s="157"/>
      <c r="R21" s="157"/>
      <c r="S21" s="177"/>
      <c r="T21" s="173"/>
      <c r="U21" s="157"/>
      <c r="V21" s="157"/>
      <c r="W21" s="177"/>
    </row>
    <row r="22" spans="1:23" x14ac:dyDescent="0.25">
      <c r="A22">
        <v>17</v>
      </c>
      <c r="B22" s="181" t="s">
        <v>242</v>
      </c>
      <c r="C22" s="182" t="s">
        <v>241</v>
      </c>
      <c r="D22" s="176"/>
      <c r="E22" s="157"/>
      <c r="F22" s="157"/>
      <c r="G22" s="177"/>
      <c r="H22" s="176"/>
      <c r="I22" s="157">
        <v>2</v>
      </c>
      <c r="J22" s="157"/>
      <c r="K22" s="177">
        <v>1</v>
      </c>
      <c r="L22" s="176"/>
      <c r="M22" s="157">
        <v>2</v>
      </c>
      <c r="N22" s="157">
        <v>1</v>
      </c>
      <c r="O22" s="178">
        <v>2</v>
      </c>
      <c r="P22" s="176"/>
      <c r="Q22" s="157"/>
      <c r="R22" s="157">
        <v>4</v>
      </c>
      <c r="S22" s="177"/>
      <c r="T22" s="173"/>
      <c r="U22" s="157"/>
      <c r="V22" s="157"/>
      <c r="W22" s="177">
        <v>1</v>
      </c>
    </row>
    <row r="23" spans="1:23" x14ac:dyDescent="0.25">
      <c r="A23">
        <v>18</v>
      </c>
      <c r="B23" s="181" t="s">
        <v>242</v>
      </c>
      <c r="C23" s="182" t="s">
        <v>373</v>
      </c>
      <c r="D23" s="176"/>
      <c r="E23" s="157"/>
      <c r="F23" s="157">
        <v>1</v>
      </c>
      <c r="G23" s="177">
        <v>1</v>
      </c>
      <c r="H23" s="176"/>
      <c r="I23" s="157"/>
      <c r="J23" s="157"/>
      <c r="K23" s="177"/>
      <c r="L23" s="176"/>
      <c r="M23" s="157"/>
      <c r="N23" s="157"/>
      <c r="O23" s="178"/>
      <c r="P23" s="176"/>
      <c r="Q23" s="157"/>
      <c r="R23" s="157"/>
      <c r="S23" s="177"/>
      <c r="T23" s="173"/>
      <c r="U23" s="157"/>
      <c r="V23" s="157"/>
      <c r="W23" s="177"/>
    </row>
    <row r="24" spans="1:23" x14ac:dyDescent="0.25">
      <c r="A24">
        <v>19</v>
      </c>
      <c r="B24" s="181" t="s">
        <v>242</v>
      </c>
      <c r="C24" s="182" t="s">
        <v>374</v>
      </c>
      <c r="D24" s="176"/>
      <c r="E24" s="157"/>
      <c r="F24" s="157">
        <v>1</v>
      </c>
      <c r="G24" s="177"/>
      <c r="H24" s="176"/>
      <c r="I24" s="157"/>
      <c r="J24" s="157"/>
      <c r="K24" s="177"/>
      <c r="L24" s="176"/>
      <c r="M24" s="157"/>
      <c r="N24" s="157"/>
      <c r="O24" s="178"/>
      <c r="P24" s="176"/>
      <c r="Q24" s="157"/>
      <c r="R24" s="157"/>
      <c r="S24" s="177"/>
      <c r="T24" s="173"/>
      <c r="U24" s="157"/>
      <c r="V24" s="157"/>
      <c r="W24" s="177"/>
    </row>
    <row r="25" spans="1:23" x14ac:dyDescent="0.25">
      <c r="A25">
        <v>20</v>
      </c>
      <c r="B25" s="181" t="s">
        <v>242</v>
      </c>
      <c r="C25" s="182" t="s">
        <v>375</v>
      </c>
      <c r="D25" s="176"/>
      <c r="E25" s="157"/>
      <c r="F25" s="157"/>
      <c r="G25" s="177"/>
      <c r="H25" s="176"/>
      <c r="I25" s="157">
        <v>1</v>
      </c>
      <c r="J25" s="157"/>
      <c r="K25" s="177"/>
      <c r="L25" s="176"/>
      <c r="M25" s="157"/>
      <c r="N25" s="157"/>
      <c r="O25" s="178"/>
      <c r="P25" s="176"/>
      <c r="Q25" s="157"/>
      <c r="R25" s="157"/>
      <c r="S25" s="177"/>
      <c r="T25" s="173"/>
      <c r="U25" s="157"/>
      <c r="V25" s="157"/>
      <c r="W25" s="177"/>
    </row>
    <row r="26" spans="1:23" x14ac:dyDescent="0.25">
      <c r="A26">
        <v>21</v>
      </c>
      <c r="B26" s="181" t="s">
        <v>149</v>
      </c>
      <c r="C26" s="182" t="s">
        <v>376</v>
      </c>
      <c r="D26" s="176"/>
      <c r="E26" s="157"/>
      <c r="F26" s="157"/>
      <c r="G26" s="177"/>
      <c r="H26" s="176"/>
      <c r="I26" s="157">
        <v>2</v>
      </c>
      <c r="J26" s="157"/>
      <c r="K26" s="177"/>
      <c r="L26" s="176"/>
      <c r="M26" s="157"/>
      <c r="N26" s="157"/>
      <c r="O26" s="178"/>
      <c r="P26" s="176"/>
      <c r="Q26" s="157"/>
      <c r="R26" s="157"/>
      <c r="S26" s="177"/>
      <c r="T26" s="173"/>
      <c r="U26" s="157"/>
      <c r="V26" s="157"/>
      <c r="W26" s="177"/>
    </row>
    <row r="27" spans="1:23" x14ac:dyDescent="0.25">
      <c r="A27">
        <v>22</v>
      </c>
      <c r="B27" s="181" t="s">
        <v>149</v>
      </c>
      <c r="C27" s="182" t="s">
        <v>377</v>
      </c>
      <c r="D27" s="176"/>
      <c r="E27" s="157"/>
      <c r="F27" s="157"/>
      <c r="G27" s="177">
        <v>1</v>
      </c>
      <c r="H27" s="176"/>
      <c r="I27" s="157"/>
      <c r="J27" s="157"/>
      <c r="K27" s="177"/>
      <c r="L27" s="176"/>
      <c r="M27" s="157"/>
      <c r="N27" s="157"/>
      <c r="O27" s="178"/>
      <c r="P27" s="176"/>
      <c r="Q27" s="157"/>
      <c r="R27" s="157"/>
      <c r="S27" s="177"/>
      <c r="T27" s="173"/>
      <c r="U27" s="157"/>
      <c r="V27" s="157"/>
      <c r="W27" s="177"/>
    </row>
    <row r="28" spans="1:23" x14ac:dyDescent="0.25">
      <c r="A28">
        <v>23</v>
      </c>
      <c r="B28" s="181" t="s">
        <v>149</v>
      </c>
      <c r="C28" s="182" t="s">
        <v>378</v>
      </c>
      <c r="D28" s="176"/>
      <c r="E28" s="157"/>
      <c r="F28" s="157"/>
      <c r="G28" s="177">
        <v>1</v>
      </c>
      <c r="H28" s="176"/>
      <c r="I28" s="157">
        <v>1</v>
      </c>
      <c r="J28" s="157"/>
      <c r="K28" s="177"/>
      <c r="L28" s="176"/>
      <c r="M28" s="157"/>
      <c r="N28" s="157"/>
      <c r="O28" s="178"/>
      <c r="P28" s="176"/>
      <c r="Q28" s="157"/>
      <c r="R28" s="157"/>
      <c r="S28" s="177"/>
      <c r="T28" s="173"/>
      <c r="U28" s="157"/>
      <c r="V28" s="157"/>
      <c r="W28" s="177"/>
    </row>
    <row r="29" spans="1:23" x14ac:dyDescent="0.25">
      <c r="A29">
        <v>24</v>
      </c>
      <c r="B29" s="181" t="s">
        <v>149</v>
      </c>
      <c r="C29" s="182" t="s">
        <v>379</v>
      </c>
      <c r="D29" s="176"/>
      <c r="E29" s="157"/>
      <c r="F29" s="157"/>
      <c r="G29" s="177">
        <v>2</v>
      </c>
      <c r="H29" s="176"/>
      <c r="I29" s="157"/>
      <c r="J29" s="157"/>
      <c r="K29" s="177"/>
      <c r="L29" s="176"/>
      <c r="M29" s="157"/>
      <c r="N29" s="157"/>
      <c r="O29" s="178"/>
      <c r="P29" s="176"/>
      <c r="Q29" s="157"/>
      <c r="R29" s="157"/>
      <c r="S29" s="177"/>
      <c r="T29" s="173"/>
      <c r="U29" s="157"/>
      <c r="V29" s="157"/>
      <c r="W29" s="177"/>
    </row>
    <row r="30" spans="1:23" x14ac:dyDescent="0.25">
      <c r="A30">
        <v>25</v>
      </c>
      <c r="B30" s="181" t="s">
        <v>149</v>
      </c>
      <c r="C30" s="182" t="s">
        <v>284</v>
      </c>
      <c r="D30" s="176"/>
      <c r="E30" s="157"/>
      <c r="F30" s="157"/>
      <c r="G30" s="177"/>
      <c r="H30" s="176"/>
      <c r="I30" s="157">
        <v>1</v>
      </c>
      <c r="J30" s="157"/>
      <c r="K30" s="177">
        <v>5</v>
      </c>
      <c r="L30" s="176"/>
      <c r="M30" s="157"/>
      <c r="N30" s="157"/>
      <c r="O30" s="178"/>
      <c r="P30" s="176"/>
      <c r="Q30" s="157"/>
      <c r="R30" s="157"/>
      <c r="S30" s="177">
        <v>1</v>
      </c>
      <c r="T30" s="173"/>
      <c r="U30" s="157"/>
      <c r="V30" s="157"/>
      <c r="W30" s="177"/>
    </row>
    <row r="31" spans="1:23" x14ac:dyDescent="0.25">
      <c r="A31">
        <v>26</v>
      </c>
      <c r="B31" s="181" t="s">
        <v>149</v>
      </c>
      <c r="C31" s="182" t="s">
        <v>266</v>
      </c>
      <c r="D31" s="176"/>
      <c r="E31" s="157">
        <v>1</v>
      </c>
      <c r="F31" s="157"/>
      <c r="G31" s="177">
        <v>1</v>
      </c>
      <c r="H31" s="176">
        <v>1</v>
      </c>
      <c r="I31" s="157"/>
      <c r="J31" s="157"/>
      <c r="K31" s="177">
        <v>2</v>
      </c>
      <c r="L31" s="176"/>
      <c r="M31" s="157"/>
      <c r="N31" s="157"/>
      <c r="O31" s="178"/>
      <c r="P31" s="176"/>
      <c r="Q31" s="157"/>
      <c r="R31" s="157"/>
      <c r="S31" s="177">
        <v>1</v>
      </c>
      <c r="T31" s="173"/>
      <c r="U31" s="157"/>
      <c r="V31" s="157"/>
      <c r="W31" s="177"/>
    </row>
    <row r="32" spans="1:23" x14ac:dyDescent="0.25">
      <c r="A32">
        <v>27</v>
      </c>
      <c r="B32" s="181" t="s">
        <v>149</v>
      </c>
      <c r="C32" s="182" t="s">
        <v>380</v>
      </c>
      <c r="D32" s="176"/>
      <c r="E32" s="157"/>
      <c r="F32" s="157"/>
      <c r="G32" s="177">
        <v>1</v>
      </c>
      <c r="H32" s="176"/>
      <c r="I32" s="157"/>
      <c r="J32" s="157"/>
      <c r="K32" s="177"/>
      <c r="L32" s="176"/>
      <c r="M32" s="157"/>
      <c r="N32" s="157"/>
      <c r="O32" s="178"/>
      <c r="P32" s="176"/>
      <c r="Q32" s="157"/>
      <c r="R32" s="157"/>
      <c r="S32" s="177"/>
      <c r="T32" s="173"/>
      <c r="U32" s="157"/>
      <c r="V32" s="157"/>
      <c r="W32" s="177"/>
    </row>
    <row r="33" spans="1:23" x14ac:dyDescent="0.25">
      <c r="A33">
        <v>28</v>
      </c>
      <c r="B33" s="181" t="s">
        <v>149</v>
      </c>
      <c r="C33" s="182" t="s">
        <v>381</v>
      </c>
      <c r="D33" s="176"/>
      <c r="E33" s="157"/>
      <c r="F33" s="157"/>
      <c r="G33" s="177"/>
      <c r="H33" s="176"/>
      <c r="I33" s="157">
        <v>4</v>
      </c>
      <c r="J33" s="157"/>
      <c r="K33" s="177"/>
      <c r="L33" s="176"/>
      <c r="M33" s="157"/>
      <c r="N33" s="157"/>
      <c r="O33" s="178"/>
      <c r="P33" s="176"/>
      <c r="Q33" s="157"/>
      <c r="R33" s="157"/>
      <c r="S33" s="177"/>
      <c r="T33" s="173"/>
      <c r="U33" s="157"/>
      <c r="V33" s="157"/>
      <c r="W33" s="177"/>
    </row>
    <row r="34" spans="1:23" x14ac:dyDescent="0.25">
      <c r="A34">
        <v>29</v>
      </c>
      <c r="B34" s="181" t="s">
        <v>149</v>
      </c>
      <c r="C34" s="182" t="s">
        <v>382</v>
      </c>
      <c r="D34" s="176"/>
      <c r="E34" s="157"/>
      <c r="F34" s="157"/>
      <c r="G34" s="177">
        <v>2</v>
      </c>
      <c r="H34" s="176"/>
      <c r="I34" s="157"/>
      <c r="J34" s="157"/>
      <c r="K34" s="177"/>
      <c r="L34" s="176"/>
      <c r="M34" s="157"/>
      <c r="N34" s="157"/>
      <c r="O34" s="178"/>
      <c r="P34" s="176"/>
      <c r="Q34" s="157"/>
      <c r="R34" s="157"/>
      <c r="S34" s="177"/>
      <c r="T34" s="173"/>
      <c r="U34" s="157"/>
      <c r="V34" s="157"/>
      <c r="W34" s="177"/>
    </row>
    <row r="35" spans="1:23" x14ac:dyDescent="0.25">
      <c r="A35">
        <v>30</v>
      </c>
      <c r="B35" s="181" t="s">
        <v>149</v>
      </c>
      <c r="C35" s="182" t="s">
        <v>383</v>
      </c>
      <c r="D35" s="176"/>
      <c r="E35" s="157"/>
      <c r="F35" s="157"/>
      <c r="G35" s="177">
        <v>1</v>
      </c>
      <c r="H35" s="176"/>
      <c r="I35" s="157">
        <v>1</v>
      </c>
      <c r="J35" s="157"/>
      <c r="K35" s="177"/>
      <c r="L35" s="176"/>
      <c r="M35" s="157"/>
      <c r="N35" s="157"/>
      <c r="O35" s="178"/>
      <c r="P35" s="176"/>
      <c r="Q35" s="157"/>
      <c r="R35" s="157"/>
      <c r="S35" s="177"/>
      <c r="T35" s="173"/>
      <c r="U35" s="157"/>
      <c r="V35" s="157"/>
      <c r="W35" s="177"/>
    </row>
    <row r="36" spans="1:23" x14ac:dyDescent="0.25">
      <c r="A36">
        <v>31</v>
      </c>
      <c r="B36" s="181" t="s">
        <v>149</v>
      </c>
      <c r="C36" s="182" t="s">
        <v>384</v>
      </c>
      <c r="D36" s="176"/>
      <c r="E36" s="157">
        <v>2</v>
      </c>
      <c r="F36" s="157"/>
      <c r="G36" s="177">
        <v>1</v>
      </c>
      <c r="H36" s="176"/>
      <c r="I36" s="157">
        <v>5</v>
      </c>
      <c r="J36" s="157"/>
      <c r="K36" s="177"/>
      <c r="L36" s="176"/>
      <c r="M36" s="157"/>
      <c r="N36" s="157"/>
      <c r="O36" s="178"/>
      <c r="P36" s="176"/>
      <c r="Q36" s="157"/>
      <c r="R36" s="157"/>
      <c r="S36" s="177"/>
      <c r="T36" s="173"/>
      <c r="U36" s="157"/>
      <c r="V36" s="157"/>
      <c r="W36" s="177"/>
    </row>
    <row r="37" spans="1:23" x14ac:dyDescent="0.25">
      <c r="A37">
        <v>32</v>
      </c>
      <c r="B37" s="181" t="s">
        <v>149</v>
      </c>
      <c r="C37" s="182" t="s">
        <v>385</v>
      </c>
      <c r="D37" s="176">
        <v>1</v>
      </c>
      <c r="E37" s="157"/>
      <c r="F37" s="157"/>
      <c r="G37" s="177">
        <v>1</v>
      </c>
      <c r="H37" s="176"/>
      <c r="I37" s="157"/>
      <c r="J37" s="157"/>
      <c r="K37" s="177"/>
      <c r="L37" s="176"/>
      <c r="M37" s="157"/>
      <c r="N37" s="157"/>
      <c r="O37" s="178"/>
      <c r="P37" s="176"/>
      <c r="Q37" s="157"/>
      <c r="R37" s="157"/>
      <c r="S37" s="177"/>
      <c r="T37" s="173"/>
      <c r="U37" s="157"/>
      <c r="V37" s="157"/>
      <c r="W37" s="177"/>
    </row>
    <row r="38" spans="1:23" x14ac:dyDescent="0.25">
      <c r="A38">
        <v>33</v>
      </c>
      <c r="B38" s="181" t="s">
        <v>149</v>
      </c>
      <c r="C38" s="182" t="s">
        <v>148</v>
      </c>
      <c r="D38" s="176"/>
      <c r="E38" s="157"/>
      <c r="F38" s="157"/>
      <c r="G38" s="177"/>
      <c r="H38" s="176"/>
      <c r="I38" s="157">
        <v>1</v>
      </c>
      <c r="J38" s="157"/>
      <c r="K38" s="177"/>
      <c r="L38" s="176"/>
      <c r="M38" s="157"/>
      <c r="N38" s="157"/>
      <c r="O38" s="178"/>
      <c r="P38" s="176"/>
      <c r="Q38" s="157">
        <v>1</v>
      </c>
      <c r="R38" s="157"/>
      <c r="S38" s="177"/>
      <c r="T38" s="173"/>
      <c r="U38" s="157"/>
      <c r="V38" s="157"/>
      <c r="W38" s="177"/>
    </row>
    <row r="39" spans="1:23" x14ac:dyDescent="0.25">
      <c r="A39">
        <v>34</v>
      </c>
      <c r="B39" s="181" t="s">
        <v>149</v>
      </c>
      <c r="C39" s="182" t="s">
        <v>386</v>
      </c>
      <c r="D39" s="176">
        <v>1</v>
      </c>
      <c r="E39" s="157"/>
      <c r="F39" s="157"/>
      <c r="G39" s="177"/>
      <c r="H39" s="176"/>
      <c r="I39" s="157"/>
      <c r="J39" s="157"/>
      <c r="K39" s="177"/>
      <c r="L39" s="176"/>
      <c r="M39" s="157"/>
      <c r="N39" s="157"/>
      <c r="O39" s="178"/>
      <c r="P39" s="176"/>
      <c r="Q39" s="157"/>
      <c r="R39" s="157"/>
      <c r="S39" s="177"/>
      <c r="T39" s="173"/>
      <c r="U39" s="157"/>
      <c r="V39" s="157"/>
      <c r="W39" s="177"/>
    </row>
    <row r="40" spans="1:23" x14ac:dyDescent="0.25">
      <c r="A40">
        <v>35</v>
      </c>
      <c r="B40" s="181" t="s">
        <v>149</v>
      </c>
      <c r="C40" s="182" t="s">
        <v>259</v>
      </c>
      <c r="D40" s="176"/>
      <c r="E40" s="157"/>
      <c r="F40" s="157"/>
      <c r="G40" s="177"/>
      <c r="H40" s="176"/>
      <c r="I40" s="157">
        <v>2</v>
      </c>
      <c r="J40" s="157"/>
      <c r="K40" s="177"/>
      <c r="L40" s="176"/>
      <c r="M40" s="157"/>
      <c r="N40" s="157"/>
      <c r="O40" s="178"/>
      <c r="P40" s="176"/>
      <c r="Q40" s="157"/>
      <c r="R40" s="157"/>
      <c r="S40" s="177">
        <v>2</v>
      </c>
      <c r="T40" s="173"/>
      <c r="U40" s="157"/>
      <c r="V40" s="157"/>
      <c r="W40" s="177"/>
    </row>
    <row r="41" spans="1:23" x14ac:dyDescent="0.25">
      <c r="A41">
        <v>36</v>
      </c>
      <c r="B41" s="181" t="s">
        <v>149</v>
      </c>
      <c r="C41" s="182" t="s">
        <v>281</v>
      </c>
      <c r="D41" s="176"/>
      <c r="E41" s="157">
        <v>1</v>
      </c>
      <c r="F41" s="157">
        <v>2</v>
      </c>
      <c r="G41" s="177">
        <v>1</v>
      </c>
      <c r="H41" s="176"/>
      <c r="I41" s="157">
        <v>2</v>
      </c>
      <c r="J41" s="157"/>
      <c r="K41" s="177"/>
      <c r="L41" s="176"/>
      <c r="M41" s="157"/>
      <c r="N41" s="157"/>
      <c r="O41" s="178"/>
      <c r="P41" s="176">
        <v>1</v>
      </c>
      <c r="Q41" s="157"/>
      <c r="R41" s="157"/>
      <c r="S41" s="177">
        <v>1</v>
      </c>
      <c r="T41" s="173"/>
      <c r="U41" s="157"/>
      <c r="V41" s="157"/>
      <c r="W41" s="177"/>
    </row>
    <row r="42" spans="1:23" ht="30" x14ac:dyDescent="0.25">
      <c r="A42">
        <v>37</v>
      </c>
      <c r="B42" s="181" t="s">
        <v>149</v>
      </c>
      <c r="C42" s="182" t="s">
        <v>302</v>
      </c>
      <c r="D42" s="176"/>
      <c r="E42" s="157"/>
      <c r="F42" s="157"/>
      <c r="G42" s="177">
        <v>3</v>
      </c>
      <c r="H42" s="176"/>
      <c r="I42" s="157"/>
      <c r="J42" s="157"/>
      <c r="K42" s="177"/>
      <c r="L42" s="176"/>
      <c r="M42" s="157"/>
      <c r="N42" s="157"/>
      <c r="O42" s="178"/>
      <c r="P42" s="176">
        <v>1</v>
      </c>
      <c r="Q42" s="157"/>
      <c r="R42" s="157"/>
      <c r="S42" s="177">
        <v>1</v>
      </c>
      <c r="T42" s="173"/>
      <c r="U42" s="157"/>
      <c r="V42" s="157"/>
      <c r="W42" s="177"/>
    </row>
    <row r="43" spans="1:23" x14ac:dyDescent="0.25">
      <c r="A43">
        <v>38</v>
      </c>
      <c r="B43" s="181" t="s">
        <v>149</v>
      </c>
      <c r="C43" s="182" t="s">
        <v>387</v>
      </c>
      <c r="D43" s="176"/>
      <c r="E43" s="157"/>
      <c r="F43" s="157"/>
      <c r="G43" s="177">
        <v>3</v>
      </c>
      <c r="H43" s="176"/>
      <c r="I43" s="157">
        <v>1</v>
      </c>
      <c r="J43" s="157"/>
      <c r="K43" s="177">
        <v>1</v>
      </c>
      <c r="L43" s="176"/>
      <c r="M43" s="157"/>
      <c r="N43" s="157"/>
      <c r="O43" s="178"/>
      <c r="P43" s="176"/>
      <c r="Q43" s="157"/>
      <c r="R43" s="157"/>
      <c r="S43" s="177"/>
      <c r="T43" s="173"/>
      <c r="U43" s="157"/>
      <c r="V43" s="157"/>
      <c r="W43" s="177"/>
    </row>
    <row r="44" spans="1:23" x14ac:dyDescent="0.25">
      <c r="A44">
        <v>39</v>
      </c>
      <c r="B44" s="181" t="s">
        <v>149</v>
      </c>
      <c r="C44" s="182" t="s">
        <v>192</v>
      </c>
      <c r="D44" s="176"/>
      <c r="E44" s="157"/>
      <c r="F44" s="157"/>
      <c r="G44" s="177"/>
      <c r="H44" s="176"/>
      <c r="I44" s="157">
        <v>6</v>
      </c>
      <c r="J44" s="157"/>
      <c r="K44" s="177"/>
      <c r="L44" s="176"/>
      <c r="M44" s="157"/>
      <c r="N44" s="157"/>
      <c r="O44" s="178"/>
      <c r="P44" s="176"/>
      <c r="Q44" s="157">
        <v>1</v>
      </c>
      <c r="R44" s="157"/>
      <c r="S44" s="177"/>
      <c r="T44" s="173"/>
      <c r="U44" s="157">
        <v>2</v>
      </c>
      <c r="V44" s="157"/>
      <c r="W44" s="177">
        <v>2</v>
      </c>
    </row>
    <row r="45" spans="1:23" x14ac:dyDescent="0.25">
      <c r="A45">
        <v>40</v>
      </c>
      <c r="B45" s="181" t="s">
        <v>149</v>
      </c>
      <c r="C45" s="182" t="s">
        <v>388</v>
      </c>
      <c r="D45" s="176"/>
      <c r="E45" s="157"/>
      <c r="F45" s="157"/>
      <c r="G45" s="177"/>
      <c r="H45" s="176"/>
      <c r="I45" s="157">
        <v>2</v>
      </c>
      <c r="J45" s="157"/>
      <c r="K45" s="177">
        <v>1</v>
      </c>
      <c r="L45" s="176"/>
      <c r="M45" s="157"/>
      <c r="N45" s="157"/>
      <c r="O45" s="178"/>
      <c r="P45" s="176"/>
      <c r="Q45" s="157"/>
      <c r="R45" s="157"/>
      <c r="S45" s="177"/>
      <c r="T45" s="173"/>
      <c r="U45" s="157"/>
      <c r="V45" s="157"/>
      <c r="W45" s="177"/>
    </row>
    <row r="46" spans="1:23" x14ac:dyDescent="0.25">
      <c r="A46">
        <v>41</v>
      </c>
      <c r="B46" s="181" t="s">
        <v>149</v>
      </c>
      <c r="C46" s="182" t="s">
        <v>389</v>
      </c>
      <c r="D46" s="176"/>
      <c r="E46" s="157"/>
      <c r="F46" s="157"/>
      <c r="G46" s="177"/>
      <c r="H46" s="176"/>
      <c r="I46" s="157">
        <v>1</v>
      </c>
      <c r="J46" s="157"/>
      <c r="K46" s="177"/>
      <c r="L46" s="176"/>
      <c r="M46" s="157"/>
      <c r="N46" s="157"/>
      <c r="O46" s="178"/>
      <c r="P46" s="176"/>
      <c r="Q46" s="157"/>
      <c r="R46" s="157"/>
      <c r="S46" s="177"/>
      <c r="T46" s="173"/>
      <c r="U46" s="157"/>
      <c r="V46" s="157"/>
      <c r="W46" s="177"/>
    </row>
    <row r="47" spans="1:23" x14ac:dyDescent="0.25">
      <c r="A47">
        <v>42</v>
      </c>
      <c r="B47" s="181" t="s">
        <v>149</v>
      </c>
      <c r="C47" s="182" t="s">
        <v>390</v>
      </c>
      <c r="D47" s="176"/>
      <c r="E47" s="157"/>
      <c r="F47" s="157"/>
      <c r="G47" s="177"/>
      <c r="H47" s="176"/>
      <c r="I47" s="157">
        <v>1</v>
      </c>
      <c r="J47" s="157"/>
      <c r="K47" s="177"/>
      <c r="L47" s="176"/>
      <c r="M47" s="157"/>
      <c r="N47" s="157"/>
      <c r="O47" s="178"/>
      <c r="P47" s="176"/>
      <c r="Q47" s="157"/>
      <c r="R47" s="157"/>
      <c r="S47" s="177"/>
      <c r="T47" s="173"/>
      <c r="U47" s="157">
        <v>1</v>
      </c>
      <c r="V47" s="157"/>
      <c r="W47" s="177"/>
    </row>
    <row r="48" spans="1:23" x14ac:dyDescent="0.25">
      <c r="A48">
        <v>43</v>
      </c>
      <c r="B48" s="181" t="s">
        <v>149</v>
      </c>
      <c r="C48" s="182" t="s">
        <v>391</v>
      </c>
      <c r="D48" s="176"/>
      <c r="E48" s="157"/>
      <c r="F48" s="157"/>
      <c r="G48" s="177"/>
      <c r="H48" s="176"/>
      <c r="I48" s="157">
        <v>3</v>
      </c>
      <c r="J48" s="157"/>
      <c r="K48" s="177"/>
      <c r="L48" s="176"/>
      <c r="M48" s="157"/>
      <c r="N48" s="157"/>
      <c r="O48" s="178"/>
      <c r="P48" s="176"/>
      <c r="Q48" s="157"/>
      <c r="R48" s="157"/>
      <c r="S48" s="177"/>
      <c r="T48" s="173"/>
      <c r="U48" s="157">
        <v>3</v>
      </c>
      <c r="V48" s="157"/>
      <c r="W48" s="177">
        <v>2</v>
      </c>
    </row>
    <row r="49" spans="1:23" x14ac:dyDescent="0.25">
      <c r="A49">
        <v>44</v>
      </c>
      <c r="B49" s="181" t="s">
        <v>149</v>
      </c>
      <c r="C49" s="182" t="s">
        <v>392</v>
      </c>
      <c r="D49" s="176"/>
      <c r="E49" s="157"/>
      <c r="F49" s="157"/>
      <c r="G49" s="177"/>
      <c r="H49" s="176"/>
      <c r="I49" s="157"/>
      <c r="J49" s="157"/>
      <c r="K49" s="177">
        <v>1</v>
      </c>
      <c r="L49" s="176"/>
      <c r="M49" s="157"/>
      <c r="N49" s="157"/>
      <c r="O49" s="178"/>
      <c r="P49" s="176"/>
      <c r="Q49" s="157"/>
      <c r="R49" s="157"/>
      <c r="S49" s="177"/>
      <c r="T49" s="173"/>
      <c r="U49" s="157"/>
      <c r="V49" s="157"/>
      <c r="W49" s="177"/>
    </row>
    <row r="50" spans="1:23" x14ac:dyDescent="0.25">
      <c r="A50">
        <v>45</v>
      </c>
      <c r="B50" s="181" t="s">
        <v>149</v>
      </c>
      <c r="C50" s="182" t="s">
        <v>393</v>
      </c>
      <c r="D50" s="176"/>
      <c r="E50" s="157"/>
      <c r="F50" s="157"/>
      <c r="G50" s="177"/>
      <c r="H50" s="176"/>
      <c r="I50" s="157">
        <v>3</v>
      </c>
      <c r="J50" s="157">
        <v>1</v>
      </c>
      <c r="K50" s="177">
        <v>3</v>
      </c>
      <c r="L50" s="176"/>
      <c r="M50" s="157"/>
      <c r="N50" s="157"/>
      <c r="O50" s="178"/>
      <c r="P50" s="176"/>
      <c r="Q50" s="157"/>
      <c r="R50" s="157"/>
      <c r="S50" s="177"/>
      <c r="T50" s="173">
        <v>2</v>
      </c>
      <c r="U50" s="157">
        <v>5</v>
      </c>
      <c r="V50" s="157">
        <v>1</v>
      </c>
      <c r="W50" s="177">
        <v>4</v>
      </c>
    </row>
    <row r="51" spans="1:23" x14ac:dyDescent="0.25">
      <c r="A51">
        <v>46</v>
      </c>
      <c r="B51" s="181" t="s">
        <v>149</v>
      </c>
      <c r="C51" s="182" t="s">
        <v>275</v>
      </c>
      <c r="D51" s="176"/>
      <c r="E51" s="157"/>
      <c r="F51" s="157"/>
      <c r="G51" s="177">
        <v>2</v>
      </c>
      <c r="H51" s="176"/>
      <c r="I51" s="157">
        <v>1</v>
      </c>
      <c r="J51" s="157"/>
      <c r="K51" s="177"/>
      <c r="L51" s="176"/>
      <c r="M51" s="157"/>
      <c r="N51" s="157"/>
      <c r="O51" s="178"/>
      <c r="P51" s="176"/>
      <c r="Q51" s="157"/>
      <c r="R51" s="157"/>
      <c r="S51" s="177">
        <v>1</v>
      </c>
      <c r="T51" s="173"/>
      <c r="U51" s="157"/>
      <c r="V51" s="157"/>
      <c r="W51" s="177"/>
    </row>
    <row r="52" spans="1:23" x14ac:dyDescent="0.25">
      <c r="A52">
        <v>47</v>
      </c>
      <c r="B52" s="181" t="s">
        <v>149</v>
      </c>
      <c r="C52" s="182" t="s">
        <v>358</v>
      </c>
      <c r="D52" s="176"/>
      <c r="E52" s="157"/>
      <c r="F52" s="157"/>
      <c r="G52" s="177">
        <v>3</v>
      </c>
      <c r="H52" s="176"/>
      <c r="I52" s="157"/>
      <c r="J52" s="157"/>
      <c r="K52" s="177">
        <v>1</v>
      </c>
      <c r="L52" s="176"/>
      <c r="M52" s="157"/>
      <c r="N52" s="157"/>
      <c r="O52" s="178"/>
      <c r="P52" s="176">
        <v>1</v>
      </c>
      <c r="Q52" s="157"/>
      <c r="R52" s="157"/>
      <c r="S52" s="177"/>
      <c r="T52" s="173"/>
      <c r="U52" s="157"/>
      <c r="V52" s="157"/>
      <c r="W52" s="177"/>
    </row>
    <row r="53" spans="1:23" x14ac:dyDescent="0.25">
      <c r="A53">
        <v>48</v>
      </c>
      <c r="B53" s="181" t="s">
        <v>149</v>
      </c>
      <c r="C53" s="182" t="s">
        <v>222</v>
      </c>
      <c r="D53" s="176"/>
      <c r="E53" s="157"/>
      <c r="F53" s="157"/>
      <c r="G53" s="177"/>
      <c r="H53" s="176"/>
      <c r="I53" s="157"/>
      <c r="J53" s="157"/>
      <c r="K53" s="177"/>
      <c r="L53" s="176"/>
      <c r="M53" s="157"/>
      <c r="N53" s="157"/>
      <c r="O53" s="178"/>
      <c r="P53" s="176"/>
      <c r="Q53" s="157">
        <v>1</v>
      </c>
      <c r="R53" s="157"/>
      <c r="S53" s="177"/>
      <c r="T53" s="173"/>
      <c r="U53" s="157"/>
      <c r="V53" s="157"/>
      <c r="W53" s="177"/>
    </row>
    <row r="54" spans="1:23" x14ac:dyDescent="0.25">
      <c r="A54">
        <v>49</v>
      </c>
      <c r="B54" s="181" t="s">
        <v>170</v>
      </c>
      <c r="C54" s="182" t="s">
        <v>394</v>
      </c>
      <c r="D54" s="176"/>
      <c r="E54" s="157"/>
      <c r="F54" s="157"/>
      <c r="G54" s="177"/>
      <c r="H54" s="176"/>
      <c r="I54" s="157">
        <v>1</v>
      </c>
      <c r="J54" s="157">
        <v>1</v>
      </c>
      <c r="K54" s="177">
        <v>2</v>
      </c>
      <c r="L54" s="176"/>
      <c r="M54" s="157"/>
      <c r="N54" s="157"/>
      <c r="O54" s="178"/>
      <c r="P54" s="176"/>
      <c r="Q54" s="157"/>
      <c r="R54" s="157"/>
      <c r="S54" s="177"/>
      <c r="T54" s="173"/>
      <c r="U54" s="157"/>
      <c r="V54" s="157"/>
      <c r="W54" s="177"/>
    </row>
    <row r="55" spans="1:23" x14ac:dyDescent="0.25">
      <c r="A55">
        <v>50</v>
      </c>
      <c r="B55" s="181" t="s">
        <v>170</v>
      </c>
      <c r="C55" s="182" t="s">
        <v>254</v>
      </c>
      <c r="D55" s="176"/>
      <c r="E55" s="157">
        <v>3</v>
      </c>
      <c r="F55" s="157"/>
      <c r="G55" s="177"/>
      <c r="H55" s="176"/>
      <c r="I55" s="157">
        <v>1</v>
      </c>
      <c r="J55" s="157"/>
      <c r="K55" s="177">
        <v>1</v>
      </c>
      <c r="L55" s="176"/>
      <c r="M55" s="157"/>
      <c r="N55" s="157"/>
      <c r="O55" s="178"/>
      <c r="P55" s="176"/>
      <c r="Q55" s="157"/>
      <c r="R55" s="157"/>
      <c r="S55" s="177">
        <v>4</v>
      </c>
      <c r="T55" s="173"/>
      <c r="U55" s="157"/>
      <c r="V55" s="157"/>
      <c r="W55" s="177"/>
    </row>
    <row r="56" spans="1:23" x14ac:dyDescent="0.25">
      <c r="A56">
        <v>51</v>
      </c>
      <c r="B56" s="181" t="s">
        <v>170</v>
      </c>
      <c r="C56" s="182" t="s">
        <v>395</v>
      </c>
      <c r="D56" s="176"/>
      <c r="E56" s="157">
        <v>3</v>
      </c>
      <c r="F56" s="157"/>
      <c r="G56" s="177"/>
      <c r="H56" s="176"/>
      <c r="I56" s="157"/>
      <c r="J56" s="157"/>
      <c r="K56" s="177"/>
      <c r="L56" s="176"/>
      <c r="M56" s="157"/>
      <c r="N56" s="157"/>
      <c r="O56" s="178"/>
      <c r="P56" s="176"/>
      <c r="Q56" s="157"/>
      <c r="R56" s="157"/>
      <c r="S56" s="177"/>
      <c r="T56" s="173"/>
      <c r="U56" s="157"/>
      <c r="V56" s="157"/>
      <c r="W56" s="177"/>
    </row>
    <row r="57" spans="1:23" x14ac:dyDescent="0.25">
      <c r="A57">
        <v>52</v>
      </c>
      <c r="B57" s="181" t="s">
        <v>170</v>
      </c>
      <c r="C57" s="182" t="s">
        <v>396</v>
      </c>
      <c r="D57" s="176"/>
      <c r="E57" s="157">
        <v>5</v>
      </c>
      <c r="F57" s="157"/>
      <c r="G57" s="177">
        <v>5</v>
      </c>
      <c r="H57" s="176"/>
      <c r="I57" s="157"/>
      <c r="J57" s="157"/>
      <c r="K57" s="177"/>
      <c r="L57" s="176"/>
      <c r="M57" s="157"/>
      <c r="N57" s="157"/>
      <c r="O57" s="178"/>
      <c r="P57" s="176"/>
      <c r="Q57" s="157"/>
      <c r="R57" s="157"/>
      <c r="S57" s="177"/>
      <c r="T57" s="173"/>
      <c r="U57" s="157"/>
      <c r="V57" s="157"/>
      <c r="W57" s="177"/>
    </row>
    <row r="58" spans="1:23" x14ac:dyDescent="0.25">
      <c r="A58">
        <v>53</v>
      </c>
      <c r="B58" s="181" t="s">
        <v>170</v>
      </c>
      <c r="C58" s="182" t="s">
        <v>203</v>
      </c>
      <c r="D58" s="176"/>
      <c r="E58" s="157"/>
      <c r="F58" s="157"/>
      <c r="G58" s="177"/>
      <c r="H58" s="176"/>
      <c r="I58" s="157"/>
      <c r="J58" s="157"/>
      <c r="K58" s="177"/>
      <c r="L58" s="176"/>
      <c r="M58" s="157"/>
      <c r="N58" s="157"/>
      <c r="O58" s="178"/>
      <c r="P58" s="176"/>
      <c r="Q58" s="157">
        <v>1</v>
      </c>
      <c r="R58" s="157"/>
      <c r="S58" s="177"/>
      <c r="T58" s="173"/>
      <c r="U58" s="157"/>
      <c r="V58" s="157"/>
      <c r="W58" s="177"/>
    </row>
    <row r="59" spans="1:23" x14ac:dyDescent="0.25">
      <c r="A59">
        <v>54</v>
      </c>
      <c r="B59" s="181" t="s">
        <v>170</v>
      </c>
      <c r="C59" s="182" t="s">
        <v>349</v>
      </c>
      <c r="D59" s="176"/>
      <c r="E59" s="157"/>
      <c r="F59" s="157"/>
      <c r="G59" s="177"/>
      <c r="H59" s="176"/>
      <c r="I59" s="157"/>
      <c r="J59" s="157"/>
      <c r="K59" s="177"/>
      <c r="L59" s="176"/>
      <c r="M59" s="157"/>
      <c r="N59" s="157"/>
      <c r="O59" s="178"/>
      <c r="P59" s="176">
        <v>1</v>
      </c>
      <c r="Q59" s="157"/>
      <c r="R59" s="157"/>
      <c r="S59" s="177"/>
      <c r="T59" s="173"/>
      <c r="U59" s="157"/>
      <c r="V59" s="157"/>
      <c r="W59" s="177"/>
    </row>
    <row r="60" spans="1:23" x14ac:dyDescent="0.25">
      <c r="A60">
        <v>55</v>
      </c>
      <c r="B60" s="181" t="s">
        <v>170</v>
      </c>
      <c r="C60" s="182" t="s">
        <v>175</v>
      </c>
      <c r="D60" s="176"/>
      <c r="E60" s="157">
        <v>6</v>
      </c>
      <c r="F60" s="157"/>
      <c r="G60" s="177"/>
      <c r="H60" s="176"/>
      <c r="I60" s="157">
        <v>1</v>
      </c>
      <c r="J60" s="157"/>
      <c r="K60" s="177"/>
      <c r="L60" s="176"/>
      <c r="M60" s="157"/>
      <c r="N60" s="157"/>
      <c r="O60" s="178"/>
      <c r="P60" s="176"/>
      <c r="Q60" s="157">
        <v>3</v>
      </c>
      <c r="R60" s="157"/>
      <c r="S60" s="177">
        <v>10</v>
      </c>
      <c r="T60" s="173"/>
      <c r="U60" s="157"/>
      <c r="V60" s="157"/>
      <c r="W60" s="177"/>
    </row>
    <row r="61" spans="1:23" x14ac:dyDescent="0.25">
      <c r="A61">
        <v>56</v>
      </c>
      <c r="B61" s="181" t="s">
        <v>170</v>
      </c>
      <c r="C61" s="182" t="s">
        <v>172</v>
      </c>
      <c r="D61" s="176"/>
      <c r="E61" s="157">
        <v>2</v>
      </c>
      <c r="F61" s="157"/>
      <c r="G61" s="177"/>
      <c r="H61" s="176"/>
      <c r="I61" s="157">
        <v>1</v>
      </c>
      <c r="J61" s="157"/>
      <c r="K61" s="177"/>
      <c r="L61" s="176"/>
      <c r="M61" s="157"/>
      <c r="N61" s="157"/>
      <c r="O61" s="178"/>
      <c r="P61" s="176"/>
      <c r="Q61" s="157">
        <v>1</v>
      </c>
      <c r="R61" s="157"/>
      <c r="S61" s="177"/>
      <c r="T61" s="173"/>
      <c r="U61" s="157"/>
      <c r="V61" s="157"/>
      <c r="W61" s="177"/>
    </row>
    <row r="62" spans="1:23" x14ac:dyDescent="0.25">
      <c r="A62">
        <v>57</v>
      </c>
      <c r="B62" s="181" t="s">
        <v>170</v>
      </c>
      <c r="C62" s="182" t="s">
        <v>210</v>
      </c>
      <c r="D62" s="176"/>
      <c r="E62" s="157"/>
      <c r="F62" s="157"/>
      <c r="G62" s="177"/>
      <c r="H62" s="176"/>
      <c r="I62" s="157"/>
      <c r="J62" s="157"/>
      <c r="K62" s="177"/>
      <c r="L62" s="176"/>
      <c r="M62" s="157"/>
      <c r="N62" s="157"/>
      <c r="O62" s="178"/>
      <c r="P62" s="176"/>
      <c r="Q62" s="157">
        <v>1</v>
      </c>
      <c r="R62" s="157"/>
      <c r="S62" s="177"/>
      <c r="T62" s="173"/>
      <c r="U62" s="157"/>
      <c r="V62" s="157"/>
      <c r="W62" s="177"/>
    </row>
    <row r="63" spans="1:23" x14ac:dyDescent="0.25">
      <c r="A63">
        <v>58</v>
      </c>
      <c r="B63" s="181" t="s">
        <v>170</v>
      </c>
      <c r="C63" s="182" t="s">
        <v>397</v>
      </c>
      <c r="D63" s="176"/>
      <c r="E63" s="157">
        <v>1</v>
      </c>
      <c r="F63" s="157"/>
      <c r="G63" s="177">
        <v>1</v>
      </c>
      <c r="H63" s="176"/>
      <c r="I63" s="157"/>
      <c r="J63" s="157"/>
      <c r="K63" s="177"/>
      <c r="L63" s="176"/>
      <c r="M63" s="157"/>
      <c r="N63" s="157"/>
      <c r="O63" s="178"/>
      <c r="P63" s="176"/>
      <c r="Q63" s="157"/>
      <c r="R63" s="157"/>
      <c r="S63" s="177"/>
      <c r="T63" s="173"/>
      <c r="U63" s="157"/>
      <c r="V63" s="157"/>
      <c r="W63" s="177"/>
    </row>
    <row r="64" spans="1:23" x14ac:dyDescent="0.25">
      <c r="A64">
        <v>59</v>
      </c>
      <c r="B64" s="181" t="s">
        <v>170</v>
      </c>
      <c r="C64" s="182" t="s">
        <v>398</v>
      </c>
      <c r="D64" s="176"/>
      <c r="E64" s="157">
        <v>1</v>
      </c>
      <c r="F64" s="157"/>
      <c r="G64" s="177">
        <v>4</v>
      </c>
      <c r="H64" s="176"/>
      <c r="I64" s="157"/>
      <c r="J64" s="157"/>
      <c r="K64" s="177"/>
      <c r="L64" s="176"/>
      <c r="M64" s="157"/>
      <c r="N64" s="157"/>
      <c r="O64" s="178"/>
      <c r="P64" s="176"/>
      <c r="Q64" s="157"/>
      <c r="R64" s="157"/>
      <c r="S64" s="177"/>
      <c r="T64" s="173"/>
      <c r="U64" s="157"/>
      <c r="V64" s="157"/>
      <c r="W64" s="177"/>
    </row>
    <row r="65" spans="1:23" x14ac:dyDescent="0.25">
      <c r="A65">
        <v>60</v>
      </c>
      <c r="B65" s="181" t="s">
        <v>170</v>
      </c>
      <c r="C65" s="182" t="s">
        <v>347</v>
      </c>
      <c r="D65" s="176"/>
      <c r="E65" s="157">
        <v>2</v>
      </c>
      <c r="F65" s="157"/>
      <c r="G65" s="177">
        <v>2</v>
      </c>
      <c r="H65" s="176"/>
      <c r="I65" s="157">
        <v>2</v>
      </c>
      <c r="J65" s="157"/>
      <c r="K65" s="177">
        <v>2</v>
      </c>
      <c r="L65" s="176"/>
      <c r="M65" s="157"/>
      <c r="N65" s="157"/>
      <c r="O65" s="178"/>
      <c r="P65" s="176">
        <v>2</v>
      </c>
      <c r="Q65" s="157"/>
      <c r="R65" s="157"/>
      <c r="S65" s="177"/>
      <c r="T65" s="173"/>
      <c r="U65" s="157"/>
      <c r="V65" s="157"/>
      <c r="W65" s="177"/>
    </row>
    <row r="66" spans="1:23" x14ac:dyDescent="0.25">
      <c r="A66">
        <v>61</v>
      </c>
      <c r="B66" s="181" t="s">
        <v>170</v>
      </c>
      <c r="C66" s="182" t="s">
        <v>357</v>
      </c>
      <c r="D66" s="176"/>
      <c r="E66" s="157">
        <v>1</v>
      </c>
      <c r="F66" s="157"/>
      <c r="G66" s="177"/>
      <c r="H66" s="176"/>
      <c r="I66" s="157"/>
      <c r="J66" s="157"/>
      <c r="K66" s="177"/>
      <c r="L66" s="176"/>
      <c r="M66" s="157"/>
      <c r="N66" s="157"/>
      <c r="O66" s="178"/>
      <c r="P66" s="176">
        <v>2</v>
      </c>
      <c r="Q66" s="157"/>
      <c r="R66" s="157"/>
      <c r="S66" s="177"/>
      <c r="T66" s="173"/>
      <c r="U66" s="157"/>
      <c r="V66" s="157"/>
      <c r="W66" s="177"/>
    </row>
    <row r="67" spans="1:23" x14ac:dyDescent="0.25">
      <c r="A67">
        <v>62</v>
      </c>
      <c r="B67" s="181" t="s">
        <v>170</v>
      </c>
      <c r="C67" s="182" t="s">
        <v>399</v>
      </c>
      <c r="D67" s="176"/>
      <c r="E67" s="157">
        <v>1</v>
      </c>
      <c r="F67" s="157"/>
      <c r="G67" s="177"/>
      <c r="H67" s="176"/>
      <c r="I67" s="157"/>
      <c r="J67" s="157"/>
      <c r="K67" s="177"/>
      <c r="L67" s="176"/>
      <c r="M67" s="157"/>
      <c r="N67" s="157"/>
      <c r="O67" s="178"/>
      <c r="P67" s="176"/>
      <c r="Q67" s="157"/>
      <c r="R67" s="157"/>
      <c r="S67" s="177"/>
      <c r="T67" s="173"/>
      <c r="U67" s="157"/>
      <c r="V67" s="157"/>
      <c r="W67" s="177"/>
    </row>
    <row r="68" spans="1:23" x14ac:dyDescent="0.25">
      <c r="A68">
        <v>63</v>
      </c>
      <c r="B68" s="181" t="s">
        <v>170</v>
      </c>
      <c r="C68" s="182" t="s">
        <v>195</v>
      </c>
      <c r="D68" s="176"/>
      <c r="E68" s="157"/>
      <c r="F68" s="157"/>
      <c r="G68" s="177"/>
      <c r="H68" s="176"/>
      <c r="I68" s="157"/>
      <c r="J68" s="157"/>
      <c r="K68" s="177">
        <v>1</v>
      </c>
      <c r="L68" s="176"/>
      <c r="M68" s="157"/>
      <c r="N68" s="157"/>
      <c r="O68" s="178"/>
      <c r="P68" s="176"/>
      <c r="Q68" s="157">
        <v>1</v>
      </c>
      <c r="R68" s="157"/>
      <c r="S68" s="177"/>
      <c r="T68" s="173"/>
      <c r="U68" s="157"/>
      <c r="V68" s="157"/>
      <c r="W68" s="177"/>
    </row>
    <row r="69" spans="1:23" x14ac:dyDescent="0.25">
      <c r="A69">
        <v>64</v>
      </c>
      <c r="B69" s="181" t="s">
        <v>170</v>
      </c>
      <c r="C69" s="182" t="s">
        <v>169</v>
      </c>
      <c r="D69" s="176"/>
      <c r="E69" s="157"/>
      <c r="F69" s="157"/>
      <c r="G69" s="177"/>
      <c r="H69" s="176"/>
      <c r="I69" s="157"/>
      <c r="J69" s="157"/>
      <c r="K69" s="177"/>
      <c r="L69" s="176"/>
      <c r="M69" s="157"/>
      <c r="N69" s="157"/>
      <c r="O69" s="178"/>
      <c r="P69" s="176"/>
      <c r="Q69" s="157">
        <v>1</v>
      </c>
      <c r="R69" s="157"/>
      <c r="S69" s="177"/>
      <c r="T69" s="173"/>
      <c r="U69" s="157"/>
      <c r="V69" s="157"/>
      <c r="W69" s="177"/>
    </row>
    <row r="70" spans="1:23" x14ac:dyDescent="0.25">
      <c r="A70">
        <v>65</v>
      </c>
      <c r="B70" s="181" t="s">
        <v>170</v>
      </c>
      <c r="C70" s="182" t="s">
        <v>228</v>
      </c>
      <c r="D70" s="176"/>
      <c r="E70" s="157">
        <v>2</v>
      </c>
      <c r="F70" s="157"/>
      <c r="G70" s="177"/>
      <c r="H70" s="176"/>
      <c r="I70" s="157"/>
      <c r="J70" s="157"/>
      <c r="K70" s="177"/>
      <c r="L70" s="176"/>
      <c r="M70" s="157"/>
      <c r="N70" s="157"/>
      <c r="O70" s="178"/>
      <c r="P70" s="176"/>
      <c r="Q70" s="157"/>
      <c r="R70" s="157"/>
      <c r="S70" s="177"/>
      <c r="T70" s="173"/>
      <c r="U70" s="157"/>
      <c r="V70" s="157"/>
      <c r="W70" s="177"/>
    </row>
    <row r="71" spans="1:23" x14ac:dyDescent="0.25">
      <c r="A71">
        <v>66</v>
      </c>
      <c r="B71" s="181" t="s">
        <v>181</v>
      </c>
      <c r="C71" s="182" t="s">
        <v>400</v>
      </c>
      <c r="D71" s="176"/>
      <c r="E71" s="157">
        <v>1</v>
      </c>
      <c r="F71" s="157"/>
      <c r="G71" s="177"/>
      <c r="H71" s="176"/>
      <c r="I71" s="157"/>
      <c r="J71" s="157"/>
      <c r="K71" s="177"/>
      <c r="L71" s="176"/>
      <c r="M71" s="157"/>
      <c r="N71" s="157"/>
      <c r="O71" s="178"/>
      <c r="P71" s="176"/>
      <c r="Q71" s="157"/>
      <c r="R71" s="157"/>
      <c r="S71" s="177"/>
      <c r="T71" s="173"/>
      <c r="U71" s="157"/>
      <c r="V71" s="157"/>
      <c r="W71" s="177"/>
    </row>
    <row r="72" spans="1:23" x14ac:dyDescent="0.25">
      <c r="A72">
        <v>67</v>
      </c>
      <c r="B72" s="181" t="s">
        <v>181</v>
      </c>
      <c r="C72" s="182" t="s">
        <v>180</v>
      </c>
      <c r="D72" s="176"/>
      <c r="E72" s="157">
        <v>1</v>
      </c>
      <c r="F72" s="157"/>
      <c r="G72" s="177">
        <v>1</v>
      </c>
      <c r="H72" s="176"/>
      <c r="I72" s="157">
        <v>1</v>
      </c>
      <c r="J72" s="157"/>
      <c r="K72" s="177"/>
      <c r="L72" s="176"/>
      <c r="M72" s="157"/>
      <c r="N72" s="157"/>
      <c r="O72" s="178"/>
      <c r="P72" s="176"/>
      <c r="Q72" s="157">
        <v>2</v>
      </c>
      <c r="R72" s="157"/>
      <c r="S72" s="177"/>
      <c r="T72" s="173"/>
      <c r="U72" s="157"/>
      <c r="V72" s="157"/>
      <c r="W72" s="177"/>
    </row>
    <row r="73" spans="1:23" x14ac:dyDescent="0.25">
      <c r="A73">
        <v>68</v>
      </c>
      <c r="B73" s="181" t="s">
        <v>181</v>
      </c>
      <c r="C73" s="182" t="s">
        <v>261</v>
      </c>
      <c r="D73" s="176"/>
      <c r="E73" s="157"/>
      <c r="F73" s="157"/>
      <c r="G73" s="177">
        <v>4</v>
      </c>
      <c r="H73" s="176"/>
      <c r="I73" s="157">
        <v>3</v>
      </c>
      <c r="J73" s="157"/>
      <c r="K73" s="177">
        <v>2</v>
      </c>
      <c r="L73" s="176"/>
      <c r="M73" s="157"/>
      <c r="N73" s="157"/>
      <c r="O73" s="178"/>
      <c r="P73" s="176"/>
      <c r="Q73" s="157"/>
      <c r="R73" s="157"/>
      <c r="S73" s="177">
        <v>1</v>
      </c>
      <c r="T73" s="173"/>
      <c r="U73" s="157"/>
      <c r="V73" s="157"/>
      <c r="W73" s="177"/>
    </row>
    <row r="74" spans="1:23" x14ac:dyDescent="0.25">
      <c r="A74">
        <v>69</v>
      </c>
      <c r="B74" s="181" t="s">
        <v>181</v>
      </c>
      <c r="C74" s="182" t="s">
        <v>401</v>
      </c>
      <c r="D74" s="176"/>
      <c r="E74" s="157">
        <v>1</v>
      </c>
      <c r="F74" s="157"/>
      <c r="G74" s="177"/>
      <c r="H74" s="176"/>
      <c r="I74" s="157"/>
      <c r="J74" s="157"/>
      <c r="K74" s="177"/>
      <c r="L74" s="176"/>
      <c r="M74" s="157"/>
      <c r="N74" s="157"/>
      <c r="O74" s="178"/>
      <c r="P74" s="176"/>
      <c r="Q74" s="157"/>
      <c r="R74" s="157"/>
      <c r="S74" s="177"/>
      <c r="T74" s="173"/>
      <c r="U74" s="157"/>
      <c r="V74" s="157"/>
      <c r="W74" s="177"/>
    </row>
    <row r="75" spans="1:23" x14ac:dyDescent="0.25">
      <c r="A75">
        <v>70</v>
      </c>
      <c r="B75" s="181" t="s">
        <v>181</v>
      </c>
      <c r="C75" s="182" t="s">
        <v>402</v>
      </c>
      <c r="D75" s="176"/>
      <c r="E75" s="157"/>
      <c r="F75" s="157"/>
      <c r="G75" s="177"/>
      <c r="H75" s="176"/>
      <c r="I75" s="157">
        <v>3</v>
      </c>
      <c r="J75" s="157"/>
      <c r="K75" s="177"/>
      <c r="L75" s="176"/>
      <c r="M75" s="157"/>
      <c r="N75" s="157"/>
      <c r="O75" s="178"/>
      <c r="P75" s="176"/>
      <c r="Q75" s="157"/>
      <c r="R75" s="157"/>
      <c r="S75" s="177"/>
      <c r="T75" s="173"/>
      <c r="U75" s="157"/>
      <c r="V75" s="157"/>
      <c r="W75" s="177"/>
    </row>
    <row r="76" spans="1:23" x14ac:dyDescent="0.25">
      <c r="A76">
        <v>71</v>
      </c>
      <c r="B76" s="181" t="s">
        <v>181</v>
      </c>
      <c r="C76" s="182" t="s">
        <v>403</v>
      </c>
      <c r="D76" s="176"/>
      <c r="E76" s="157"/>
      <c r="F76" s="157"/>
      <c r="G76" s="177">
        <v>1</v>
      </c>
      <c r="H76" s="176"/>
      <c r="I76" s="157"/>
      <c r="J76" s="157"/>
      <c r="K76" s="177"/>
      <c r="L76" s="176"/>
      <c r="M76" s="157"/>
      <c r="N76" s="157"/>
      <c r="O76" s="178"/>
      <c r="P76" s="176"/>
      <c r="Q76" s="157"/>
      <c r="R76" s="157"/>
      <c r="S76" s="177"/>
      <c r="T76" s="173"/>
      <c r="U76" s="157"/>
      <c r="V76" s="157"/>
      <c r="W76" s="177"/>
    </row>
    <row r="77" spans="1:23" x14ac:dyDescent="0.25">
      <c r="A77">
        <v>72</v>
      </c>
      <c r="B77" s="181" t="s">
        <v>181</v>
      </c>
      <c r="C77" s="182" t="s">
        <v>404</v>
      </c>
      <c r="D77" s="176"/>
      <c r="E77" s="157"/>
      <c r="F77" s="157"/>
      <c r="G77" s="177">
        <v>1</v>
      </c>
      <c r="H77" s="176"/>
      <c r="I77" s="157"/>
      <c r="J77" s="157"/>
      <c r="K77" s="177"/>
      <c r="L77" s="176"/>
      <c r="M77" s="157"/>
      <c r="N77" s="157"/>
      <c r="O77" s="178"/>
      <c r="P77" s="176"/>
      <c r="Q77" s="157"/>
      <c r="R77" s="157"/>
      <c r="S77" s="177"/>
      <c r="T77" s="173"/>
      <c r="U77" s="157"/>
      <c r="V77" s="157"/>
      <c r="W77" s="177"/>
    </row>
    <row r="78" spans="1:23" x14ac:dyDescent="0.25">
      <c r="A78">
        <v>73</v>
      </c>
      <c r="B78" s="181" t="s">
        <v>291</v>
      </c>
      <c r="C78" s="182" t="s">
        <v>290</v>
      </c>
      <c r="D78" s="176"/>
      <c r="E78" s="157"/>
      <c r="F78" s="157"/>
      <c r="G78" s="177"/>
      <c r="H78" s="176"/>
      <c r="I78" s="157"/>
      <c r="J78" s="157"/>
      <c r="K78" s="177"/>
      <c r="L78" s="176"/>
      <c r="M78" s="157"/>
      <c r="N78" s="157"/>
      <c r="O78" s="178"/>
      <c r="P78" s="176">
        <v>1</v>
      </c>
      <c r="Q78" s="157"/>
      <c r="R78" s="157"/>
      <c r="S78" s="177">
        <v>1</v>
      </c>
      <c r="T78" s="173"/>
      <c r="U78" s="157"/>
      <c r="V78" s="157"/>
      <c r="W78" s="177"/>
    </row>
    <row r="79" spans="1:23" x14ac:dyDescent="0.25">
      <c r="A79">
        <v>74</v>
      </c>
      <c r="B79" s="181" t="s">
        <v>291</v>
      </c>
      <c r="C79" s="182" t="s">
        <v>405</v>
      </c>
      <c r="D79" s="176"/>
      <c r="E79" s="157"/>
      <c r="F79" s="157"/>
      <c r="G79" s="177"/>
      <c r="H79" s="176"/>
      <c r="I79" s="157">
        <v>1</v>
      </c>
      <c r="J79" s="157"/>
      <c r="K79" s="177"/>
      <c r="L79" s="176"/>
      <c r="M79" s="157"/>
      <c r="N79" s="157"/>
      <c r="O79" s="178"/>
      <c r="P79" s="176"/>
      <c r="Q79" s="157"/>
      <c r="R79" s="157"/>
      <c r="S79" s="177"/>
      <c r="T79" s="173"/>
      <c r="U79" s="157"/>
      <c r="V79" s="157"/>
      <c r="W79" s="177"/>
    </row>
    <row r="80" spans="1:23" x14ac:dyDescent="0.25">
      <c r="A80">
        <v>75</v>
      </c>
      <c r="B80" s="181" t="s">
        <v>332</v>
      </c>
      <c r="C80" s="182" t="s">
        <v>406</v>
      </c>
      <c r="D80" s="176"/>
      <c r="E80" s="157"/>
      <c r="F80" s="157"/>
      <c r="G80" s="177"/>
      <c r="H80" s="176">
        <v>1</v>
      </c>
      <c r="I80" s="157"/>
      <c r="J80" s="157"/>
      <c r="K80" s="177"/>
      <c r="L80" s="176"/>
      <c r="M80" s="157"/>
      <c r="N80" s="157"/>
      <c r="O80" s="178"/>
      <c r="P80" s="176"/>
      <c r="Q80" s="157"/>
      <c r="R80" s="157"/>
      <c r="S80" s="177"/>
      <c r="T80" s="173"/>
      <c r="U80" s="157"/>
      <c r="V80" s="157"/>
      <c r="W80" s="177"/>
    </row>
    <row r="81" spans="1:23" x14ac:dyDescent="0.25">
      <c r="A81">
        <v>76</v>
      </c>
      <c r="B81" s="181" t="s">
        <v>332</v>
      </c>
      <c r="C81" s="182" t="s">
        <v>334</v>
      </c>
      <c r="D81" s="176"/>
      <c r="E81" s="157"/>
      <c r="F81" s="157"/>
      <c r="G81" s="177"/>
      <c r="H81" s="176"/>
      <c r="I81" s="157"/>
      <c r="J81" s="157"/>
      <c r="K81" s="177">
        <v>1</v>
      </c>
      <c r="L81" s="176"/>
      <c r="M81" s="157"/>
      <c r="N81" s="157"/>
      <c r="O81" s="178"/>
      <c r="P81" s="176">
        <v>1</v>
      </c>
      <c r="Q81" s="157"/>
      <c r="R81" s="157">
        <v>1</v>
      </c>
      <c r="S81" s="177"/>
      <c r="T81" s="173"/>
      <c r="U81" s="157"/>
      <c r="V81" s="157"/>
      <c r="W81" s="177"/>
    </row>
    <row r="82" spans="1:23" x14ac:dyDescent="0.25">
      <c r="A82">
        <v>77</v>
      </c>
      <c r="B82" s="181" t="s">
        <v>332</v>
      </c>
      <c r="C82" s="182" t="s">
        <v>331</v>
      </c>
      <c r="D82" s="176"/>
      <c r="E82" s="157"/>
      <c r="F82" s="157"/>
      <c r="G82" s="177"/>
      <c r="H82" s="176"/>
      <c r="I82" s="157"/>
      <c r="J82" s="157"/>
      <c r="K82" s="177"/>
      <c r="L82" s="176"/>
      <c r="M82" s="157"/>
      <c r="N82" s="157"/>
      <c r="O82" s="178"/>
      <c r="P82" s="176"/>
      <c r="Q82" s="157"/>
      <c r="R82" s="157">
        <v>1</v>
      </c>
      <c r="S82" s="177"/>
      <c r="T82" s="173"/>
      <c r="U82" s="157"/>
      <c r="V82" s="157"/>
      <c r="W82" s="177"/>
    </row>
    <row r="83" spans="1:23" x14ac:dyDescent="0.25">
      <c r="A83">
        <v>78</v>
      </c>
      <c r="B83" s="181" t="s">
        <v>407</v>
      </c>
      <c r="C83" s="182" t="s">
        <v>408</v>
      </c>
      <c r="D83" s="176"/>
      <c r="E83" s="157">
        <v>1</v>
      </c>
      <c r="F83" s="157"/>
      <c r="G83" s="177"/>
      <c r="H83" s="176"/>
      <c r="I83" s="157"/>
      <c r="J83" s="157"/>
      <c r="K83" s="177"/>
      <c r="L83" s="176"/>
      <c r="M83" s="157"/>
      <c r="N83" s="157"/>
      <c r="O83" s="178"/>
      <c r="P83" s="176"/>
      <c r="Q83" s="157"/>
      <c r="R83" s="157"/>
      <c r="S83" s="177"/>
      <c r="T83" s="173"/>
      <c r="U83" s="157"/>
      <c r="V83" s="157"/>
      <c r="W83" s="177"/>
    </row>
    <row r="84" spans="1:23" x14ac:dyDescent="0.25">
      <c r="A84">
        <v>79</v>
      </c>
      <c r="B84" s="181" t="s">
        <v>407</v>
      </c>
      <c r="C84" s="182" t="s">
        <v>409</v>
      </c>
      <c r="D84" s="176"/>
      <c r="E84" s="157">
        <v>3</v>
      </c>
      <c r="F84" s="157"/>
      <c r="G84" s="177">
        <v>1</v>
      </c>
      <c r="H84" s="176"/>
      <c r="I84" s="157">
        <v>4</v>
      </c>
      <c r="J84" s="157"/>
      <c r="K84" s="177">
        <v>1</v>
      </c>
      <c r="L84" s="176"/>
      <c r="M84" s="157"/>
      <c r="N84" s="157"/>
      <c r="O84" s="178"/>
      <c r="P84" s="176"/>
      <c r="Q84" s="157"/>
      <c r="R84" s="157"/>
      <c r="S84" s="177"/>
      <c r="T84" s="173"/>
      <c r="U84" s="157"/>
      <c r="V84" s="157"/>
      <c r="W84" s="177"/>
    </row>
    <row r="85" spans="1:23" x14ac:dyDescent="0.25">
      <c r="A85">
        <v>80</v>
      </c>
      <c r="B85" s="181" t="s">
        <v>187</v>
      </c>
      <c r="C85" s="182" t="s">
        <v>190</v>
      </c>
      <c r="D85" s="176"/>
      <c r="E85" s="157"/>
      <c r="F85" s="157"/>
      <c r="G85" s="177">
        <v>12</v>
      </c>
      <c r="H85" s="176"/>
      <c r="I85" s="157">
        <v>14</v>
      </c>
      <c r="J85" s="157"/>
      <c r="K85" s="177">
        <v>4</v>
      </c>
      <c r="L85" s="176"/>
      <c r="M85" s="157"/>
      <c r="N85" s="157">
        <v>1</v>
      </c>
      <c r="O85" s="178"/>
      <c r="P85" s="176">
        <v>1</v>
      </c>
      <c r="Q85" s="157">
        <v>2</v>
      </c>
      <c r="R85" s="157">
        <v>1</v>
      </c>
      <c r="S85" s="177"/>
      <c r="T85" s="173"/>
      <c r="U85" s="157">
        <v>18</v>
      </c>
      <c r="V85" s="157">
        <v>1</v>
      </c>
      <c r="W85" s="177">
        <v>7</v>
      </c>
    </row>
    <row r="86" spans="1:23" x14ac:dyDescent="0.25">
      <c r="A86">
        <v>81</v>
      </c>
      <c r="B86" s="181" t="s">
        <v>187</v>
      </c>
      <c r="C86" s="182" t="s">
        <v>410</v>
      </c>
      <c r="D86" s="176"/>
      <c r="E86" s="157"/>
      <c r="F86" s="157"/>
      <c r="G86" s="177">
        <v>2</v>
      </c>
      <c r="H86" s="176"/>
      <c r="I86" s="157"/>
      <c r="J86" s="157"/>
      <c r="K86" s="177"/>
      <c r="L86" s="176"/>
      <c r="M86" s="157"/>
      <c r="N86" s="157"/>
      <c r="O86" s="178"/>
      <c r="P86" s="176"/>
      <c r="Q86" s="157"/>
      <c r="R86" s="157"/>
      <c r="S86" s="177"/>
      <c r="T86" s="173"/>
      <c r="U86" s="157"/>
      <c r="V86" s="157"/>
      <c r="W86" s="177"/>
    </row>
    <row r="87" spans="1:23" x14ac:dyDescent="0.25">
      <c r="A87">
        <v>82</v>
      </c>
      <c r="B87" s="181" t="s">
        <v>187</v>
      </c>
      <c r="C87" s="182" t="s">
        <v>151</v>
      </c>
      <c r="D87" s="176"/>
      <c r="E87" s="157"/>
      <c r="F87" s="157"/>
      <c r="G87" s="177"/>
      <c r="H87" s="176"/>
      <c r="I87" s="157"/>
      <c r="J87" s="157"/>
      <c r="K87" s="177"/>
      <c r="L87" s="176"/>
      <c r="M87" s="157"/>
      <c r="N87" s="157"/>
      <c r="O87" s="178"/>
      <c r="P87" s="176">
        <v>1</v>
      </c>
      <c r="Q87" s="157"/>
      <c r="R87" s="157"/>
      <c r="S87" s="177"/>
      <c r="T87" s="173"/>
      <c r="U87" s="157"/>
      <c r="V87" s="157"/>
      <c r="W87" s="177"/>
    </row>
    <row r="88" spans="1:23" x14ac:dyDescent="0.25">
      <c r="A88">
        <v>83</v>
      </c>
      <c r="B88" s="181" t="s">
        <v>187</v>
      </c>
      <c r="C88" s="182" t="s">
        <v>320</v>
      </c>
      <c r="D88" s="176"/>
      <c r="E88" s="157"/>
      <c r="F88" s="157"/>
      <c r="G88" s="177"/>
      <c r="H88" s="176"/>
      <c r="I88" s="157">
        <v>2</v>
      </c>
      <c r="J88" s="157"/>
      <c r="K88" s="177"/>
      <c r="L88" s="176"/>
      <c r="M88" s="157"/>
      <c r="N88" s="157">
        <v>1</v>
      </c>
      <c r="O88" s="178"/>
      <c r="P88" s="176"/>
      <c r="Q88" s="157"/>
      <c r="R88" s="157"/>
      <c r="S88" s="177"/>
      <c r="T88" s="173"/>
      <c r="U88" s="157"/>
      <c r="V88" s="157"/>
      <c r="W88" s="177"/>
    </row>
    <row r="89" spans="1:23" x14ac:dyDescent="0.25">
      <c r="A89">
        <v>84</v>
      </c>
      <c r="B89" s="181" t="s">
        <v>187</v>
      </c>
      <c r="C89" s="182" t="s">
        <v>314</v>
      </c>
      <c r="D89" s="176"/>
      <c r="E89" s="157"/>
      <c r="F89" s="157"/>
      <c r="G89" s="177"/>
      <c r="H89" s="176"/>
      <c r="I89" s="157"/>
      <c r="J89" s="157"/>
      <c r="K89" s="177"/>
      <c r="L89" s="176"/>
      <c r="M89" s="157"/>
      <c r="N89" s="157">
        <v>1</v>
      </c>
      <c r="O89" s="178"/>
      <c r="P89" s="176"/>
      <c r="Q89" s="157"/>
      <c r="R89" s="157"/>
      <c r="S89" s="177"/>
      <c r="T89" s="173"/>
      <c r="U89" s="157"/>
      <c r="V89" s="157"/>
      <c r="W89" s="177"/>
    </row>
    <row r="90" spans="1:23" ht="30" x14ac:dyDescent="0.25">
      <c r="A90">
        <v>85</v>
      </c>
      <c r="B90" s="181" t="s">
        <v>187</v>
      </c>
      <c r="C90" s="182" t="s">
        <v>411</v>
      </c>
      <c r="D90" s="176"/>
      <c r="E90" s="157"/>
      <c r="F90" s="157"/>
      <c r="G90" s="177"/>
      <c r="H90" s="176"/>
      <c r="I90" s="157"/>
      <c r="J90" s="157"/>
      <c r="K90" s="177">
        <v>1</v>
      </c>
      <c r="L90" s="176"/>
      <c r="M90" s="157"/>
      <c r="N90" s="157"/>
      <c r="O90" s="178"/>
      <c r="P90" s="176"/>
      <c r="Q90" s="157"/>
      <c r="R90" s="157"/>
      <c r="S90" s="177"/>
      <c r="T90" s="173"/>
      <c r="U90" s="157">
        <v>1</v>
      </c>
      <c r="V90" s="157"/>
      <c r="W90" s="177">
        <v>1</v>
      </c>
    </row>
    <row r="91" spans="1:23" x14ac:dyDescent="0.25">
      <c r="A91">
        <v>86</v>
      </c>
      <c r="B91" s="181" t="s">
        <v>187</v>
      </c>
      <c r="C91" s="182" t="s">
        <v>412</v>
      </c>
      <c r="D91" s="176"/>
      <c r="E91" s="157"/>
      <c r="F91" s="157"/>
      <c r="G91" s="177"/>
      <c r="H91" s="176"/>
      <c r="I91" s="157">
        <v>2</v>
      </c>
      <c r="J91" s="157"/>
      <c r="K91" s="177"/>
      <c r="L91" s="176"/>
      <c r="M91" s="157"/>
      <c r="N91" s="157"/>
      <c r="O91" s="178"/>
      <c r="P91" s="176"/>
      <c r="Q91" s="157"/>
      <c r="R91" s="157"/>
      <c r="S91" s="177"/>
      <c r="T91" s="173"/>
      <c r="U91" s="157">
        <v>1</v>
      </c>
      <c r="V91" s="157"/>
      <c r="W91" s="177">
        <v>1</v>
      </c>
    </row>
    <row r="92" spans="1:23" ht="30" x14ac:dyDescent="0.25">
      <c r="A92">
        <v>87</v>
      </c>
      <c r="B92" s="181" t="s">
        <v>187</v>
      </c>
      <c r="C92" s="182" t="s">
        <v>186</v>
      </c>
      <c r="D92" s="176"/>
      <c r="E92" s="157"/>
      <c r="F92" s="157"/>
      <c r="G92" s="177"/>
      <c r="H92" s="176"/>
      <c r="I92" s="157">
        <v>6</v>
      </c>
      <c r="J92" s="157"/>
      <c r="K92" s="177">
        <v>2</v>
      </c>
      <c r="L92" s="176"/>
      <c r="M92" s="157"/>
      <c r="N92" s="157">
        <v>1</v>
      </c>
      <c r="O92" s="178"/>
      <c r="P92" s="176"/>
      <c r="Q92" s="157">
        <v>1</v>
      </c>
      <c r="R92" s="157"/>
      <c r="S92" s="177"/>
      <c r="T92" s="173"/>
      <c r="U92" s="157">
        <v>6</v>
      </c>
      <c r="V92" s="157">
        <v>1</v>
      </c>
      <c r="W92" s="177">
        <v>5</v>
      </c>
    </row>
    <row r="93" spans="1:23" x14ac:dyDescent="0.25">
      <c r="A93">
        <v>88</v>
      </c>
      <c r="B93" s="181" t="s">
        <v>140</v>
      </c>
      <c r="C93" s="182" t="s">
        <v>413</v>
      </c>
      <c r="D93" s="176"/>
      <c r="E93" s="157"/>
      <c r="F93" s="157">
        <v>3</v>
      </c>
      <c r="G93" s="177">
        <v>4</v>
      </c>
      <c r="H93" s="176"/>
      <c r="I93" s="157"/>
      <c r="J93" s="157"/>
      <c r="K93" s="177"/>
      <c r="L93" s="176"/>
      <c r="M93" s="157"/>
      <c r="N93" s="157"/>
      <c r="O93" s="178"/>
      <c r="P93" s="176"/>
      <c r="Q93" s="157"/>
      <c r="R93" s="157"/>
      <c r="S93" s="177"/>
      <c r="T93" s="173"/>
      <c r="U93" s="157"/>
      <c r="V93" s="157"/>
      <c r="W93" s="177"/>
    </row>
    <row r="94" spans="1:23" ht="30" x14ac:dyDescent="0.25">
      <c r="A94">
        <v>89</v>
      </c>
      <c r="B94" s="181" t="s">
        <v>140</v>
      </c>
      <c r="C94" s="182" t="s">
        <v>139</v>
      </c>
      <c r="D94" s="176"/>
      <c r="E94" s="157"/>
      <c r="F94" s="157"/>
      <c r="G94" s="177"/>
      <c r="H94" s="176"/>
      <c r="I94" s="157"/>
      <c r="J94" s="157"/>
      <c r="K94" s="177"/>
      <c r="L94" s="176"/>
      <c r="M94" s="157"/>
      <c r="N94" s="157"/>
      <c r="O94" s="178"/>
      <c r="P94" s="176"/>
      <c r="Q94" s="157">
        <v>1</v>
      </c>
      <c r="R94" s="157"/>
      <c r="S94" s="177"/>
      <c r="T94" s="173"/>
      <c r="U94" s="157"/>
      <c r="V94" s="157"/>
      <c r="W94" s="177"/>
    </row>
    <row r="95" spans="1:23" x14ac:dyDescent="0.25">
      <c r="A95">
        <v>90</v>
      </c>
      <c r="B95" s="181" t="s">
        <v>140</v>
      </c>
      <c r="C95" s="182" t="s">
        <v>414</v>
      </c>
      <c r="D95" s="176"/>
      <c r="E95" s="157"/>
      <c r="F95" s="157"/>
      <c r="G95" s="177"/>
      <c r="H95" s="176"/>
      <c r="I95" s="157">
        <v>1</v>
      </c>
      <c r="J95" s="157"/>
      <c r="K95" s="177"/>
      <c r="L95" s="176"/>
      <c r="M95" s="157"/>
      <c r="N95" s="157"/>
      <c r="O95" s="178"/>
      <c r="P95" s="176"/>
      <c r="Q95" s="157"/>
      <c r="R95" s="157"/>
      <c r="S95" s="177"/>
      <c r="T95" s="173"/>
      <c r="U95" s="157"/>
      <c r="V95" s="157"/>
      <c r="W95" s="177"/>
    </row>
    <row r="96" spans="1:23" x14ac:dyDescent="0.25">
      <c r="A96">
        <v>91</v>
      </c>
      <c r="B96" s="181" t="s">
        <v>140</v>
      </c>
      <c r="C96" s="182" t="s">
        <v>415</v>
      </c>
      <c r="D96" s="176"/>
      <c r="E96" s="157"/>
      <c r="F96" s="157"/>
      <c r="G96" s="177">
        <v>1</v>
      </c>
      <c r="H96" s="176"/>
      <c r="I96" s="157">
        <v>1</v>
      </c>
      <c r="J96" s="157"/>
      <c r="K96" s="177">
        <v>1</v>
      </c>
      <c r="L96" s="176"/>
      <c r="M96" s="157"/>
      <c r="N96" s="157"/>
      <c r="O96" s="178"/>
      <c r="P96" s="176"/>
      <c r="Q96" s="157"/>
      <c r="R96" s="157"/>
      <c r="S96" s="177"/>
      <c r="T96" s="173"/>
      <c r="U96" s="157"/>
      <c r="V96" s="157"/>
      <c r="W96" s="177"/>
    </row>
    <row r="97" spans="1:23" ht="30" x14ac:dyDescent="0.25">
      <c r="A97">
        <v>92</v>
      </c>
      <c r="B97" s="181" t="s">
        <v>140</v>
      </c>
      <c r="C97" s="182" t="s">
        <v>416</v>
      </c>
      <c r="D97" s="176"/>
      <c r="E97" s="157"/>
      <c r="F97" s="157"/>
      <c r="G97" s="177"/>
      <c r="H97" s="176"/>
      <c r="I97" s="157"/>
      <c r="J97" s="157"/>
      <c r="K97" s="177">
        <v>1</v>
      </c>
      <c r="L97" s="176"/>
      <c r="M97" s="157"/>
      <c r="N97" s="157"/>
      <c r="O97" s="178"/>
      <c r="P97" s="176"/>
      <c r="Q97" s="157"/>
      <c r="R97" s="157"/>
      <c r="S97" s="177"/>
      <c r="T97" s="173"/>
      <c r="U97" s="157"/>
      <c r="V97" s="157"/>
      <c r="W97" s="177"/>
    </row>
    <row r="98" spans="1:23" x14ac:dyDescent="0.25">
      <c r="A98">
        <v>93</v>
      </c>
      <c r="B98" s="181" t="s">
        <v>140</v>
      </c>
      <c r="C98" s="182" t="s">
        <v>196</v>
      </c>
      <c r="D98" s="176"/>
      <c r="E98" s="157"/>
      <c r="F98" s="157"/>
      <c r="G98" s="177"/>
      <c r="H98" s="176"/>
      <c r="I98" s="157"/>
      <c r="J98" s="157"/>
      <c r="K98" s="177"/>
      <c r="L98" s="176"/>
      <c r="M98" s="157"/>
      <c r="N98" s="157"/>
      <c r="O98" s="178"/>
      <c r="P98" s="176"/>
      <c r="Q98" s="157">
        <v>1</v>
      </c>
      <c r="R98" s="157"/>
      <c r="S98" s="177"/>
      <c r="T98" s="173"/>
      <c r="U98" s="157"/>
      <c r="V98" s="157"/>
      <c r="W98" s="177"/>
    </row>
    <row r="99" spans="1:23" ht="30" x14ac:dyDescent="0.25">
      <c r="A99">
        <v>94</v>
      </c>
      <c r="B99" s="181" t="s">
        <v>140</v>
      </c>
      <c r="C99" s="182" t="s">
        <v>417</v>
      </c>
      <c r="D99" s="176"/>
      <c r="E99" s="157"/>
      <c r="F99" s="157"/>
      <c r="G99" s="177">
        <v>1</v>
      </c>
      <c r="H99" s="176"/>
      <c r="I99" s="157"/>
      <c r="J99" s="157"/>
      <c r="K99" s="177"/>
      <c r="L99" s="176"/>
      <c r="M99" s="157"/>
      <c r="N99" s="157"/>
      <c r="O99" s="178"/>
      <c r="P99" s="176"/>
      <c r="Q99" s="157"/>
      <c r="R99" s="157"/>
      <c r="S99" s="177"/>
      <c r="T99" s="173"/>
      <c r="U99" s="157"/>
      <c r="V99" s="157"/>
      <c r="W99" s="177"/>
    </row>
    <row r="100" spans="1:23" x14ac:dyDescent="0.25">
      <c r="A100">
        <v>95</v>
      </c>
      <c r="B100" s="181" t="s">
        <v>353</v>
      </c>
      <c r="C100" s="182" t="s">
        <v>352</v>
      </c>
      <c r="D100" s="176"/>
      <c r="E100" s="157"/>
      <c r="F100" s="157"/>
      <c r="G100" s="177"/>
      <c r="H100" s="176"/>
      <c r="I100" s="157"/>
      <c r="J100" s="157"/>
      <c r="K100" s="177"/>
      <c r="L100" s="176">
        <v>1</v>
      </c>
      <c r="M100" s="157"/>
      <c r="N100" s="157"/>
      <c r="O100" s="178"/>
      <c r="P100" s="176"/>
      <c r="Q100" s="157"/>
      <c r="R100" s="157"/>
      <c r="S100" s="177"/>
      <c r="T100" s="173"/>
      <c r="U100" s="157"/>
      <c r="V100" s="157"/>
      <c r="W100" s="177"/>
    </row>
    <row r="101" spans="1:23" x14ac:dyDescent="0.25">
      <c r="A101">
        <v>96</v>
      </c>
      <c r="B101" s="181" t="s">
        <v>353</v>
      </c>
      <c r="C101" s="182" t="s">
        <v>418</v>
      </c>
      <c r="D101" s="176"/>
      <c r="E101" s="157">
        <v>2</v>
      </c>
      <c r="F101" s="157"/>
      <c r="G101" s="177"/>
      <c r="H101" s="176"/>
      <c r="I101" s="157">
        <v>3</v>
      </c>
      <c r="J101" s="157"/>
      <c r="K101" s="177"/>
      <c r="L101" s="176"/>
      <c r="M101" s="157"/>
      <c r="N101" s="157"/>
      <c r="O101" s="178"/>
      <c r="P101" s="176"/>
      <c r="Q101" s="157"/>
      <c r="R101" s="157"/>
      <c r="S101" s="177"/>
      <c r="T101" s="173"/>
      <c r="U101" s="157"/>
      <c r="V101" s="157"/>
      <c r="W101" s="177"/>
    </row>
    <row r="102" spans="1:23" x14ac:dyDescent="0.25">
      <c r="A102">
        <v>97</v>
      </c>
      <c r="B102" s="181" t="s">
        <v>157</v>
      </c>
      <c r="C102" s="182" t="s">
        <v>419</v>
      </c>
      <c r="D102" s="176"/>
      <c r="E102" s="157">
        <v>1</v>
      </c>
      <c r="F102" s="157"/>
      <c r="G102" s="177"/>
      <c r="H102" s="176"/>
      <c r="I102" s="157"/>
      <c r="J102" s="157"/>
      <c r="K102" s="177"/>
      <c r="L102" s="176"/>
      <c r="M102" s="157"/>
      <c r="N102" s="157"/>
      <c r="O102" s="178"/>
      <c r="P102" s="176"/>
      <c r="Q102" s="157"/>
      <c r="R102" s="157"/>
      <c r="S102" s="177"/>
      <c r="T102" s="173"/>
      <c r="U102" s="157"/>
      <c r="V102" s="157"/>
      <c r="W102" s="177"/>
    </row>
    <row r="103" spans="1:23" x14ac:dyDescent="0.25">
      <c r="A103">
        <v>98</v>
      </c>
      <c r="B103" s="181" t="s">
        <v>157</v>
      </c>
      <c r="C103" s="182" t="s">
        <v>156</v>
      </c>
      <c r="D103" s="176"/>
      <c r="E103" s="157"/>
      <c r="F103" s="157"/>
      <c r="G103" s="177"/>
      <c r="H103" s="176"/>
      <c r="I103" s="157"/>
      <c r="J103" s="157"/>
      <c r="K103" s="177"/>
      <c r="L103" s="176"/>
      <c r="M103" s="157"/>
      <c r="N103" s="157"/>
      <c r="O103" s="178"/>
      <c r="P103" s="176"/>
      <c r="Q103" s="157">
        <v>1</v>
      </c>
      <c r="R103" s="157"/>
      <c r="S103" s="177"/>
      <c r="T103" s="173"/>
      <c r="U103" s="157"/>
      <c r="V103" s="157"/>
      <c r="W103" s="177"/>
    </row>
    <row r="104" spans="1:23" x14ac:dyDescent="0.25">
      <c r="A104">
        <v>99</v>
      </c>
      <c r="B104" s="181" t="s">
        <v>157</v>
      </c>
      <c r="C104" s="182" t="s">
        <v>420</v>
      </c>
      <c r="D104" s="176"/>
      <c r="E104" s="157"/>
      <c r="F104" s="157"/>
      <c r="G104" s="177">
        <v>1</v>
      </c>
      <c r="H104" s="176"/>
      <c r="I104" s="157"/>
      <c r="J104" s="157"/>
      <c r="K104" s="177"/>
      <c r="L104" s="176"/>
      <c r="M104" s="157"/>
      <c r="N104" s="157"/>
      <c r="O104" s="178"/>
      <c r="P104" s="176"/>
      <c r="Q104" s="157"/>
      <c r="R104" s="157"/>
      <c r="S104" s="177"/>
      <c r="T104" s="173"/>
      <c r="U104" s="157"/>
      <c r="V104" s="157"/>
      <c r="W104" s="177"/>
    </row>
    <row r="105" spans="1:23" x14ac:dyDescent="0.25">
      <c r="A105">
        <v>100</v>
      </c>
      <c r="B105" s="181" t="s">
        <v>157</v>
      </c>
      <c r="C105" s="182" t="s">
        <v>421</v>
      </c>
      <c r="D105" s="176"/>
      <c r="E105" s="157"/>
      <c r="F105" s="157"/>
      <c r="G105" s="177"/>
      <c r="H105" s="176"/>
      <c r="I105" s="157">
        <v>4</v>
      </c>
      <c r="J105" s="157">
        <v>2</v>
      </c>
      <c r="K105" s="177"/>
      <c r="L105" s="176"/>
      <c r="M105" s="157"/>
      <c r="N105" s="157"/>
      <c r="O105" s="178"/>
      <c r="P105" s="176"/>
      <c r="Q105" s="157"/>
      <c r="R105" s="157"/>
      <c r="S105" s="177"/>
      <c r="T105" s="173"/>
      <c r="U105" s="157"/>
      <c r="V105" s="157"/>
      <c r="W105" s="177"/>
    </row>
    <row r="106" spans="1:23" x14ac:dyDescent="0.25">
      <c r="A106">
        <v>101</v>
      </c>
      <c r="B106" s="181" t="s">
        <v>157</v>
      </c>
      <c r="C106" s="182" t="s">
        <v>338</v>
      </c>
      <c r="D106" s="176"/>
      <c r="E106" s="157"/>
      <c r="F106" s="157"/>
      <c r="G106" s="177"/>
      <c r="H106" s="176"/>
      <c r="I106" s="157"/>
      <c r="J106" s="157"/>
      <c r="K106" s="177"/>
      <c r="L106" s="176"/>
      <c r="M106" s="157"/>
      <c r="N106" s="157"/>
      <c r="O106" s="178"/>
      <c r="P106" s="176"/>
      <c r="Q106" s="157"/>
      <c r="R106" s="157">
        <v>1</v>
      </c>
      <c r="S106" s="177"/>
      <c r="T106" s="173"/>
      <c r="U106" s="157"/>
      <c r="V106" s="157"/>
      <c r="W106" s="177"/>
    </row>
    <row r="107" spans="1:23" x14ac:dyDescent="0.25">
      <c r="A107">
        <v>102</v>
      </c>
      <c r="B107" s="181" t="s">
        <v>157</v>
      </c>
      <c r="C107" s="182" t="s">
        <v>422</v>
      </c>
      <c r="D107" s="176"/>
      <c r="E107" s="157"/>
      <c r="F107" s="157"/>
      <c r="G107" s="177">
        <v>1</v>
      </c>
      <c r="H107" s="176"/>
      <c r="I107" s="157"/>
      <c r="J107" s="157"/>
      <c r="K107" s="177"/>
      <c r="L107" s="176"/>
      <c r="M107" s="157"/>
      <c r="N107" s="157"/>
      <c r="O107" s="178"/>
      <c r="P107" s="176"/>
      <c r="Q107" s="157"/>
      <c r="R107" s="157"/>
      <c r="S107" s="177"/>
      <c r="T107" s="173"/>
      <c r="U107" s="157"/>
      <c r="V107" s="157"/>
      <c r="W107" s="177"/>
    </row>
    <row r="108" spans="1:23" x14ac:dyDescent="0.25">
      <c r="A108">
        <v>103</v>
      </c>
      <c r="B108" s="181" t="s">
        <v>157</v>
      </c>
      <c r="C108" s="182" t="s">
        <v>423</v>
      </c>
      <c r="D108" s="176"/>
      <c r="E108" s="157"/>
      <c r="F108" s="157"/>
      <c r="G108" s="177">
        <v>1</v>
      </c>
      <c r="H108" s="176"/>
      <c r="I108" s="157"/>
      <c r="J108" s="157"/>
      <c r="K108" s="177"/>
      <c r="L108" s="176"/>
      <c r="M108" s="157"/>
      <c r="N108" s="157"/>
      <c r="O108" s="178"/>
      <c r="P108" s="176"/>
      <c r="Q108" s="157"/>
      <c r="R108" s="157"/>
      <c r="S108" s="177"/>
      <c r="T108" s="173"/>
      <c r="U108" s="157"/>
      <c r="V108" s="157"/>
      <c r="W108" s="177"/>
    </row>
    <row r="109" spans="1:23" x14ac:dyDescent="0.25">
      <c r="A109">
        <v>104</v>
      </c>
      <c r="B109" s="181" t="s">
        <v>157</v>
      </c>
      <c r="C109" s="182" t="s">
        <v>350</v>
      </c>
      <c r="D109" s="176"/>
      <c r="E109" s="157"/>
      <c r="F109" s="157"/>
      <c r="G109" s="177"/>
      <c r="H109" s="176"/>
      <c r="I109" s="157"/>
      <c r="J109" s="157"/>
      <c r="K109" s="177"/>
      <c r="L109" s="176"/>
      <c r="M109" s="157"/>
      <c r="N109" s="157"/>
      <c r="O109" s="178"/>
      <c r="P109" s="176">
        <v>1</v>
      </c>
      <c r="Q109" s="157"/>
      <c r="R109" s="157"/>
      <c r="S109" s="177"/>
      <c r="T109" s="173"/>
      <c r="U109" s="157"/>
      <c r="V109" s="157"/>
      <c r="W109" s="177"/>
    </row>
    <row r="110" spans="1:23" x14ac:dyDescent="0.25">
      <c r="A110">
        <v>105</v>
      </c>
      <c r="B110" s="181" t="s">
        <v>157</v>
      </c>
      <c r="C110" s="182" t="s">
        <v>424</v>
      </c>
      <c r="D110" s="176"/>
      <c r="E110" s="157"/>
      <c r="F110" s="157">
        <v>1</v>
      </c>
      <c r="G110" s="177"/>
      <c r="H110" s="176"/>
      <c r="I110" s="157">
        <v>4</v>
      </c>
      <c r="J110" s="157">
        <v>1</v>
      </c>
      <c r="K110" s="177">
        <v>2</v>
      </c>
      <c r="L110" s="176"/>
      <c r="M110" s="157"/>
      <c r="N110" s="157"/>
      <c r="O110" s="178"/>
      <c r="P110" s="176"/>
      <c r="Q110" s="157"/>
      <c r="R110" s="157"/>
      <c r="S110" s="177"/>
      <c r="T110" s="173"/>
      <c r="U110" s="157"/>
      <c r="V110" s="157"/>
      <c r="W110" s="177"/>
    </row>
    <row r="111" spans="1:23" x14ac:dyDescent="0.25">
      <c r="A111">
        <v>106</v>
      </c>
      <c r="B111" s="181" t="s">
        <v>157</v>
      </c>
      <c r="C111" s="182" t="s">
        <v>197</v>
      </c>
      <c r="D111" s="176"/>
      <c r="E111" s="157">
        <v>1</v>
      </c>
      <c r="F111" s="157"/>
      <c r="G111" s="177">
        <v>5</v>
      </c>
      <c r="H111" s="176"/>
      <c r="I111" s="157"/>
      <c r="J111" s="157"/>
      <c r="K111" s="177"/>
      <c r="L111" s="176"/>
      <c r="M111" s="157"/>
      <c r="N111" s="157"/>
      <c r="O111" s="178"/>
      <c r="P111" s="176"/>
      <c r="Q111" s="157">
        <v>1</v>
      </c>
      <c r="R111" s="157">
        <v>1</v>
      </c>
      <c r="S111" s="177"/>
      <c r="T111" s="173"/>
      <c r="U111" s="157"/>
      <c r="V111" s="157"/>
      <c r="W111" s="177"/>
    </row>
    <row r="112" spans="1:23" x14ac:dyDescent="0.25">
      <c r="A112">
        <v>107</v>
      </c>
      <c r="B112" s="181" t="s">
        <v>157</v>
      </c>
      <c r="C112" s="182" t="s">
        <v>425</v>
      </c>
      <c r="D112" s="176"/>
      <c r="E112" s="157">
        <v>1</v>
      </c>
      <c r="F112" s="157"/>
      <c r="G112" s="177">
        <v>13</v>
      </c>
      <c r="H112" s="176"/>
      <c r="I112" s="157"/>
      <c r="J112" s="157"/>
      <c r="K112" s="177"/>
      <c r="L112" s="176"/>
      <c r="M112" s="157"/>
      <c r="N112" s="157"/>
      <c r="O112" s="178"/>
      <c r="P112" s="176"/>
      <c r="Q112" s="157"/>
      <c r="R112" s="157"/>
      <c r="S112" s="177"/>
      <c r="T112" s="173"/>
      <c r="U112" s="157"/>
      <c r="V112" s="157"/>
      <c r="W112" s="177"/>
    </row>
    <row r="113" spans="1:23" x14ac:dyDescent="0.25">
      <c r="A113">
        <v>108</v>
      </c>
      <c r="B113" s="181" t="s">
        <v>157</v>
      </c>
      <c r="C113" s="182" t="s">
        <v>426</v>
      </c>
      <c r="D113" s="176"/>
      <c r="E113" s="157"/>
      <c r="F113" s="157"/>
      <c r="G113" s="177">
        <v>1</v>
      </c>
      <c r="H113" s="176"/>
      <c r="I113" s="157"/>
      <c r="J113" s="157"/>
      <c r="K113" s="177"/>
      <c r="L113" s="176"/>
      <c r="M113" s="157"/>
      <c r="N113" s="157"/>
      <c r="O113" s="178"/>
      <c r="P113" s="176"/>
      <c r="Q113" s="157"/>
      <c r="R113" s="157"/>
      <c r="S113" s="177"/>
      <c r="T113" s="173"/>
      <c r="U113" s="157"/>
      <c r="V113" s="157"/>
      <c r="W113" s="177"/>
    </row>
    <row r="114" spans="1:23" x14ac:dyDescent="0.25">
      <c r="A114">
        <v>109</v>
      </c>
      <c r="B114" s="181" t="s">
        <v>157</v>
      </c>
      <c r="C114" s="182" t="s">
        <v>427</v>
      </c>
      <c r="D114" s="176"/>
      <c r="E114" s="157">
        <v>3</v>
      </c>
      <c r="F114" s="157"/>
      <c r="G114" s="177">
        <v>2</v>
      </c>
      <c r="H114" s="176">
        <v>1</v>
      </c>
      <c r="I114" s="157">
        <v>2</v>
      </c>
      <c r="J114" s="157">
        <v>1</v>
      </c>
      <c r="K114" s="177">
        <v>2</v>
      </c>
      <c r="L114" s="176"/>
      <c r="M114" s="157"/>
      <c r="N114" s="157"/>
      <c r="O114" s="178"/>
      <c r="P114" s="176"/>
      <c r="Q114" s="157"/>
      <c r="R114" s="157"/>
      <c r="S114" s="177"/>
      <c r="T114" s="173"/>
      <c r="U114" s="157"/>
      <c r="V114" s="157"/>
      <c r="W114" s="177"/>
    </row>
    <row r="115" spans="1:23" x14ac:dyDescent="0.25">
      <c r="A115">
        <v>110</v>
      </c>
      <c r="B115" s="181" t="s">
        <v>157</v>
      </c>
      <c r="C115" s="182" t="s">
        <v>182</v>
      </c>
      <c r="D115" s="176"/>
      <c r="E115" s="157"/>
      <c r="F115" s="157"/>
      <c r="G115" s="177">
        <v>1</v>
      </c>
      <c r="H115" s="176"/>
      <c r="I115" s="157"/>
      <c r="J115" s="157"/>
      <c r="K115" s="177"/>
      <c r="L115" s="176"/>
      <c r="M115" s="157"/>
      <c r="N115" s="157"/>
      <c r="O115" s="178"/>
      <c r="P115" s="176"/>
      <c r="Q115" s="157">
        <v>1</v>
      </c>
      <c r="R115" s="157">
        <v>1</v>
      </c>
      <c r="S115" s="177"/>
      <c r="T115" s="173"/>
      <c r="U115" s="157"/>
      <c r="V115" s="157"/>
      <c r="W115" s="177"/>
    </row>
    <row r="116" spans="1:23" x14ac:dyDescent="0.25">
      <c r="A116">
        <v>111</v>
      </c>
      <c r="B116" s="181" t="s">
        <v>157</v>
      </c>
      <c r="C116" s="182" t="s">
        <v>345</v>
      </c>
      <c r="D116" s="176"/>
      <c r="E116" s="157"/>
      <c r="F116" s="157"/>
      <c r="G116" s="177"/>
      <c r="H116" s="176"/>
      <c r="I116" s="157"/>
      <c r="J116" s="157"/>
      <c r="K116" s="177"/>
      <c r="L116" s="176"/>
      <c r="M116" s="157"/>
      <c r="N116" s="157"/>
      <c r="O116" s="178"/>
      <c r="P116" s="176">
        <v>1</v>
      </c>
      <c r="Q116" s="157"/>
      <c r="R116" s="157"/>
      <c r="S116" s="177"/>
      <c r="T116" s="173"/>
      <c r="U116" s="157"/>
      <c r="V116" s="157"/>
      <c r="W116" s="177"/>
    </row>
    <row r="117" spans="1:23" x14ac:dyDescent="0.25">
      <c r="A117">
        <v>112</v>
      </c>
      <c r="B117" s="181" t="s">
        <v>157</v>
      </c>
      <c r="C117" s="182" t="s">
        <v>219</v>
      </c>
      <c r="D117" s="176"/>
      <c r="E117" s="157"/>
      <c r="F117" s="157"/>
      <c r="G117" s="177"/>
      <c r="H117" s="176"/>
      <c r="I117" s="157"/>
      <c r="J117" s="157"/>
      <c r="K117" s="177"/>
      <c r="L117" s="176"/>
      <c r="M117" s="157"/>
      <c r="N117" s="157"/>
      <c r="O117" s="178"/>
      <c r="P117" s="176"/>
      <c r="Q117" s="157">
        <v>1</v>
      </c>
      <c r="R117" s="157"/>
      <c r="S117" s="177"/>
      <c r="T117" s="173"/>
      <c r="U117" s="157"/>
      <c r="V117" s="157"/>
      <c r="W117" s="177"/>
    </row>
    <row r="118" spans="1:23" x14ac:dyDescent="0.25">
      <c r="A118">
        <v>113</v>
      </c>
      <c r="B118" s="181" t="s">
        <v>157</v>
      </c>
      <c r="C118" s="182" t="s">
        <v>428</v>
      </c>
      <c r="D118" s="176"/>
      <c r="E118" s="157"/>
      <c r="F118" s="157"/>
      <c r="G118" s="177">
        <v>1</v>
      </c>
      <c r="H118" s="176"/>
      <c r="I118" s="157"/>
      <c r="J118" s="157"/>
      <c r="K118" s="177"/>
      <c r="L118" s="176"/>
      <c r="M118" s="157"/>
      <c r="N118" s="157"/>
      <c r="O118" s="178"/>
      <c r="P118" s="176"/>
      <c r="Q118" s="157"/>
      <c r="R118" s="157"/>
      <c r="S118" s="177"/>
      <c r="T118" s="173"/>
      <c r="U118" s="157"/>
      <c r="V118" s="157"/>
      <c r="W118" s="177"/>
    </row>
    <row r="119" spans="1:23" x14ac:dyDescent="0.25">
      <c r="A119">
        <v>114</v>
      </c>
      <c r="B119" s="181" t="s">
        <v>157</v>
      </c>
      <c r="C119" s="182" t="s">
        <v>174</v>
      </c>
      <c r="D119" s="176"/>
      <c r="E119" s="157"/>
      <c r="F119" s="157"/>
      <c r="G119" s="177"/>
      <c r="H119" s="176"/>
      <c r="I119" s="157"/>
      <c r="J119" s="157"/>
      <c r="K119" s="177"/>
      <c r="L119" s="176"/>
      <c r="M119" s="157"/>
      <c r="N119" s="157"/>
      <c r="O119" s="178"/>
      <c r="P119" s="176"/>
      <c r="Q119" s="157">
        <v>4</v>
      </c>
      <c r="R119" s="157">
        <v>1</v>
      </c>
      <c r="S119" s="177"/>
      <c r="T119" s="173"/>
      <c r="U119" s="157"/>
      <c r="V119" s="157"/>
      <c r="W119" s="177"/>
    </row>
    <row r="120" spans="1:23" x14ac:dyDescent="0.25">
      <c r="A120">
        <v>115</v>
      </c>
      <c r="B120" s="181" t="s">
        <v>157</v>
      </c>
      <c r="C120" s="182" t="s">
        <v>429</v>
      </c>
      <c r="D120" s="176"/>
      <c r="E120" s="157">
        <v>4</v>
      </c>
      <c r="F120" s="157"/>
      <c r="G120" s="177">
        <v>1</v>
      </c>
      <c r="H120" s="176"/>
      <c r="I120" s="157">
        <v>22</v>
      </c>
      <c r="J120" s="157">
        <v>1</v>
      </c>
      <c r="K120" s="177">
        <v>5</v>
      </c>
      <c r="L120" s="176"/>
      <c r="M120" s="157"/>
      <c r="N120" s="157"/>
      <c r="O120" s="178"/>
      <c r="P120" s="176"/>
      <c r="Q120" s="157"/>
      <c r="R120" s="157"/>
      <c r="S120" s="177"/>
      <c r="T120" s="173"/>
      <c r="U120" s="157"/>
      <c r="V120" s="157"/>
      <c r="W120" s="177"/>
    </row>
    <row r="121" spans="1:23" x14ac:dyDescent="0.25">
      <c r="A121">
        <v>116</v>
      </c>
      <c r="B121" s="181" t="s">
        <v>157</v>
      </c>
      <c r="C121" s="182" t="s">
        <v>217</v>
      </c>
      <c r="D121" s="176"/>
      <c r="E121" s="157">
        <v>3</v>
      </c>
      <c r="F121" s="157">
        <v>2</v>
      </c>
      <c r="G121" s="177">
        <v>7</v>
      </c>
      <c r="H121" s="176"/>
      <c r="I121" s="157"/>
      <c r="J121" s="157"/>
      <c r="K121" s="177"/>
      <c r="L121" s="176"/>
      <c r="M121" s="157"/>
      <c r="N121" s="157"/>
      <c r="O121" s="178"/>
      <c r="P121" s="176"/>
      <c r="Q121" s="157">
        <v>1</v>
      </c>
      <c r="R121" s="157"/>
      <c r="S121" s="177"/>
      <c r="T121" s="173"/>
      <c r="U121" s="157"/>
      <c r="V121" s="157"/>
      <c r="W121" s="177"/>
    </row>
    <row r="122" spans="1:23" x14ac:dyDescent="0.25">
      <c r="A122">
        <v>117</v>
      </c>
      <c r="B122" s="181" t="s">
        <v>157</v>
      </c>
      <c r="C122" s="182" t="s">
        <v>344</v>
      </c>
      <c r="D122" s="176"/>
      <c r="E122" s="157"/>
      <c r="F122" s="157"/>
      <c r="G122" s="177">
        <v>3</v>
      </c>
      <c r="H122" s="176"/>
      <c r="I122" s="157"/>
      <c r="J122" s="157"/>
      <c r="K122" s="177"/>
      <c r="L122" s="176"/>
      <c r="M122" s="157"/>
      <c r="N122" s="157"/>
      <c r="O122" s="178"/>
      <c r="P122" s="176">
        <v>1</v>
      </c>
      <c r="Q122" s="157"/>
      <c r="R122" s="157"/>
      <c r="S122" s="177"/>
      <c r="T122" s="173"/>
      <c r="U122" s="157"/>
      <c r="V122" s="157"/>
      <c r="W122" s="177"/>
    </row>
    <row r="123" spans="1:23" x14ac:dyDescent="0.25">
      <c r="A123">
        <v>118</v>
      </c>
      <c r="B123" s="181" t="s">
        <v>157</v>
      </c>
      <c r="C123" s="182" t="s">
        <v>430</v>
      </c>
      <c r="D123" s="176"/>
      <c r="E123" s="157">
        <v>2</v>
      </c>
      <c r="F123" s="157"/>
      <c r="G123" s="177">
        <v>4</v>
      </c>
      <c r="H123" s="176">
        <v>1</v>
      </c>
      <c r="I123" s="157"/>
      <c r="J123" s="157"/>
      <c r="K123" s="177">
        <v>1</v>
      </c>
      <c r="L123" s="176"/>
      <c r="M123" s="157"/>
      <c r="N123" s="157"/>
      <c r="O123" s="178"/>
      <c r="P123" s="176"/>
      <c r="Q123" s="157"/>
      <c r="R123" s="157"/>
      <c r="S123" s="177"/>
      <c r="T123" s="173"/>
      <c r="U123" s="157"/>
      <c r="V123" s="157"/>
      <c r="W123" s="177"/>
    </row>
    <row r="124" spans="1:23" x14ac:dyDescent="0.25">
      <c r="A124">
        <v>119</v>
      </c>
      <c r="B124" s="181" t="s">
        <v>229</v>
      </c>
      <c r="C124" s="182" t="s">
        <v>431</v>
      </c>
      <c r="D124" s="176"/>
      <c r="E124" s="157">
        <v>1</v>
      </c>
      <c r="F124" s="157"/>
      <c r="G124" s="177">
        <v>4</v>
      </c>
      <c r="H124" s="176"/>
      <c r="I124" s="157"/>
      <c r="J124" s="157"/>
      <c r="K124" s="177"/>
      <c r="L124" s="176"/>
      <c r="M124" s="157"/>
      <c r="N124" s="157"/>
      <c r="O124" s="178"/>
      <c r="P124" s="176"/>
      <c r="Q124" s="157"/>
      <c r="R124" s="157"/>
      <c r="S124" s="177"/>
      <c r="T124" s="173"/>
      <c r="U124" s="157"/>
      <c r="V124" s="157"/>
      <c r="W124" s="177"/>
    </row>
    <row r="125" spans="1:23" x14ac:dyDescent="0.25">
      <c r="A125">
        <v>120</v>
      </c>
      <c r="B125" s="181" t="s">
        <v>229</v>
      </c>
      <c r="C125" s="182" t="s">
        <v>432</v>
      </c>
      <c r="D125" s="176"/>
      <c r="E125" s="157">
        <v>6</v>
      </c>
      <c r="F125" s="157">
        <v>2</v>
      </c>
      <c r="G125" s="177">
        <v>1</v>
      </c>
      <c r="H125" s="176"/>
      <c r="I125" s="157"/>
      <c r="J125" s="157"/>
      <c r="K125" s="177"/>
      <c r="L125" s="176"/>
      <c r="M125" s="157"/>
      <c r="N125" s="157"/>
      <c r="O125" s="178"/>
      <c r="P125" s="176"/>
      <c r="Q125" s="157"/>
      <c r="R125" s="157"/>
      <c r="S125" s="177"/>
      <c r="T125" s="173"/>
      <c r="U125" s="157"/>
      <c r="V125" s="157"/>
      <c r="W125" s="177"/>
    </row>
    <row r="126" spans="1:23" x14ac:dyDescent="0.25">
      <c r="A126">
        <v>121</v>
      </c>
      <c r="B126" s="181" t="s">
        <v>229</v>
      </c>
      <c r="C126" s="182" t="s">
        <v>433</v>
      </c>
      <c r="D126" s="176"/>
      <c r="E126" s="157"/>
      <c r="F126" s="157"/>
      <c r="G126" s="177"/>
      <c r="H126" s="176"/>
      <c r="I126" s="157"/>
      <c r="J126" s="157"/>
      <c r="K126" s="177"/>
      <c r="L126" s="176"/>
      <c r="M126" s="157"/>
      <c r="N126" s="157"/>
      <c r="O126" s="178"/>
      <c r="P126" s="176"/>
      <c r="Q126" s="157"/>
      <c r="R126" s="157"/>
      <c r="S126" s="177"/>
      <c r="T126" s="173"/>
      <c r="U126" s="157"/>
      <c r="V126" s="157"/>
      <c r="W126" s="177">
        <v>2</v>
      </c>
    </row>
    <row r="127" spans="1:23" x14ac:dyDescent="0.25">
      <c r="A127">
        <v>122</v>
      </c>
      <c r="B127" s="181" t="s">
        <v>229</v>
      </c>
      <c r="C127" s="182" t="s">
        <v>180</v>
      </c>
      <c r="D127" s="176"/>
      <c r="E127" s="157"/>
      <c r="F127" s="157"/>
      <c r="G127" s="177">
        <v>1</v>
      </c>
      <c r="H127" s="176"/>
      <c r="I127" s="157"/>
      <c r="J127" s="157"/>
      <c r="K127" s="177"/>
      <c r="L127" s="176"/>
      <c r="M127" s="157"/>
      <c r="N127" s="157"/>
      <c r="O127" s="178"/>
      <c r="P127" s="176"/>
      <c r="Q127" s="157"/>
      <c r="R127" s="157"/>
      <c r="S127" s="177"/>
      <c r="T127" s="173"/>
      <c r="U127" s="157"/>
      <c r="V127" s="157"/>
      <c r="W127" s="177"/>
    </row>
    <row r="128" spans="1:23" x14ac:dyDescent="0.25">
      <c r="A128">
        <v>123</v>
      </c>
      <c r="B128" s="181" t="s">
        <v>229</v>
      </c>
      <c r="C128" s="182" t="s">
        <v>434</v>
      </c>
      <c r="D128" s="176"/>
      <c r="E128" s="157"/>
      <c r="F128" s="157"/>
      <c r="G128" s="177">
        <v>3</v>
      </c>
      <c r="H128" s="176"/>
      <c r="I128" s="157"/>
      <c r="J128" s="157"/>
      <c r="K128" s="177"/>
      <c r="L128" s="176"/>
      <c r="M128" s="157"/>
      <c r="N128" s="157"/>
      <c r="O128" s="178"/>
      <c r="P128" s="176"/>
      <c r="Q128" s="157"/>
      <c r="R128" s="157"/>
      <c r="S128" s="177"/>
      <c r="T128" s="173"/>
      <c r="U128" s="157"/>
      <c r="V128" s="157"/>
      <c r="W128" s="177"/>
    </row>
    <row r="129" spans="1:23" x14ac:dyDescent="0.25">
      <c r="A129">
        <v>124</v>
      </c>
      <c r="B129" s="181" t="s">
        <v>229</v>
      </c>
      <c r="C129" s="182" t="s">
        <v>435</v>
      </c>
      <c r="D129" s="176"/>
      <c r="E129" s="157">
        <v>2</v>
      </c>
      <c r="F129" s="157"/>
      <c r="G129" s="177"/>
      <c r="H129" s="176"/>
      <c r="I129" s="157"/>
      <c r="J129" s="157"/>
      <c r="K129" s="177"/>
      <c r="L129" s="176"/>
      <c r="M129" s="157"/>
      <c r="N129" s="157"/>
      <c r="O129" s="178"/>
      <c r="P129" s="176"/>
      <c r="Q129" s="157"/>
      <c r="R129" s="157"/>
      <c r="S129" s="177"/>
      <c r="T129" s="173"/>
      <c r="U129" s="157"/>
      <c r="V129" s="157"/>
      <c r="W129" s="177"/>
    </row>
    <row r="130" spans="1:23" x14ac:dyDescent="0.25">
      <c r="A130">
        <v>125</v>
      </c>
      <c r="B130" s="181" t="s">
        <v>229</v>
      </c>
      <c r="C130" s="182" t="s">
        <v>436</v>
      </c>
      <c r="D130" s="176"/>
      <c r="E130" s="157">
        <v>3</v>
      </c>
      <c r="F130" s="157">
        <v>3</v>
      </c>
      <c r="G130" s="177"/>
      <c r="H130" s="176"/>
      <c r="I130" s="157"/>
      <c r="J130" s="157"/>
      <c r="K130" s="177"/>
      <c r="L130" s="176"/>
      <c r="M130" s="157"/>
      <c r="N130" s="157"/>
      <c r="O130" s="178"/>
      <c r="P130" s="176"/>
      <c r="Q130" s="157"/>
      <c r="R130" s="157"/>
      <c r="S130" s="177"/>
      <c r="T130" s="173"/>
      <c r="U130" s="157"/>
      <c r="V130" s="157"/>
      <c r="W130" s="177"/>
    </row>
    <row r="131" spans="1:23" x14ac:dyDescent="0.25">
      <c r="A131">
        <v>126</v>
      </c>
      <c r="B131" s="181" t="s">
        <v>229</v>
      </c>
      <c r="C131" s="182" t="s">
        <v>295</v>
      </c>
      <c r="D131" s="176"/>
      <c r="E131" s="157"/>
      <c r="F131" s="157"/>
      <c r="G131" s="177"/>
      <c r="H131" s="176"/>
      <c r="I131" s="157"/>
      <c r="J131" s="157">
        <v>1</v>
      </c>
      <c r="K131" s="177"/>
      <c r="L131" s="176"/>
      <c r="M131" s="157"/>
      <c r="N131" s="157"/>
      <c r="O131" s="178"/>
      <c r="P131" s="176"/>
      <c r="Q131" s="157"/>
      <c r="R131" s="157"/>
      <c r="S131" s="177"/>
      <c r="T131" s="173"/>
      <c r="U131" s="157"/>
      <c r="V131" s="157"/>
      <c r="W131" s="177"/>
    </row>
    <row r="132" spans="1:23" x14ac:dyDescent="0.25">
      <c r="A132">
        <v>127</v>
      </c>
      <c r="B132" s="181" t="s">
        <v>229</v>
      </c>
      <c r="C132" s="182" t="s">
        <v>228</v>
      </c>
      <c r="D132" s="176"/>
      <c r="E132" s="157">
        <v>6</v>
      </c>
      <c r="F132" s="157">
        <v>3</v>
      </c>
      <c r="G132" s="177">
        <v>7</v>
      </c>
      <c r="H132" s="176"/>
      <c r="I132" s="157"/>
      <c r="J132" s="157"/>
      <c r="K132" s="177"/>
      <c r="L132" s="176"/>
      <c r="M132" s="157"/>
      <c r="N132" s="157"/>
      <c r="O132" s="178"/>
      <c r="P132" s="176"/>
      <c r="Q132" s="157">
        <v>1</v>
      </c>
      <c r="R132" s="157"/>
      <c r="S132" s="177">
        <v>1</v>
      </c>
      <c r="T132" s="173"/>
      <c r="U132" s="157"/>
      <c r="V132" s="157"/>
      <c r="W132" s="177"/>
    </row>
    <row r="133" spans="1:23" x14ac:dyDescent="0.25">
      <c r="A133">
        <v>128</v>
      </c>
      <c r="B133" s="181" t="s">
        <v>229</v>
      </c>
      <c r="C133" s="182" t="s">
        <v>437</v>
      </c>
      <c r="D133" s="176">
        <v>1</v>
      </c>
      <c r="E133" s="157"/>
      <c r="F133" s="157"/>
      <c r="G133" s="177"/>
      <c r="H133" s="176"/>
      <c r="I133" s="157"/>
      <c r="J133" s="157"/>
      <c r="K133" s="177"/>
      <c r="L133" s="176"/>
      <c r="M133" s="157"/>
      <c r="N133" s="157"/>
      <c r="O133" s="178"/>
      <c r="P133" s="176"/>
      <c r="Q133" s="157"/>
      <c r="R133" s="157"/>
      <c r="S133" s="177"/>
      <c r="T133" s="173"/>
      <c r="U133" s="157"/>
      <c r="V133" s="157"/>
      <c r="W133" s="177"/>
    </row>
    <row r="134" spans="1:23" x14ac:dyDescent="0.25">
      <c r="A134">
        <v>129</v>
      </c>
      <c r="B134" s="181" t="s">
        <v>229</v>
      </c>
      <c r="C134" s="182" t="s">
        <v>288</v>
      </c>
      <c r="D134" s="176"/>
      <c r="E134" s="157">
        <v>2</v>
      </c>
      <c r="F134" s="157">
        <v>1</v>
      </c>
      <c r="G134" s="177">
        <v>4</v>
      </c>
      <c r="H134" s="176"/>
      <c r="I134" s="157"/>
      <c r="J134" s="157"/>
      <c r="K134" s="177"/>
      <c r="L134" s="176"/>
      <c r="M134" s="157"/>
      <c r="N134" s="157"/>
      <c r="O134" s="178"/>
      <c r="P134" s="176"/>
      <c r="Q134" s="157"/>
      <c r="R134" s="157"/>
      <c r="S134" s="177">
        <v>1</v>
      </c>
      <c r="T134" s="173"/>
      <c r="U134" s="157"/>
      <c r="V134" s="157"/>
      <c r="W134" s="177"/>
    </row>
    <row r="135" spans="1:23" x14ac:dyDescent="0.25">
      <c r="A135">
        <v>130</v>
      </c>
      <c r="B135" s="181" t="s">
        <v>229</v>
      </c>
      <c r="C135" s="182" t="s">
        <v>438</v>
      </c>
      <c r="D135" s="176"/>
      <c r="E135" s="157">
        <v>1</v>
      </c>
      <c r="F135" s="157"/>
      <c r="G135" s="177"/>
      <c r="H135" s="176"/>
      <c r="I135" s="157"/>
      <c r="J135" s="157"/>
      <c r="K135" s="177"/>
      <c r="L135" s="176"/>
      <c r="M135" s="157"/>
      <c r="N135" s="157"/>
      <c r="O135" s="178"/>
      <c r="P135" s="176"/>
      <c r="Q135" s="157"/>
      <c r="R135" s="157"/>
      <c r="S135" s="177"/>
      <c r="T135" s="173"/>
      <c r="U135" s="157"/>
      <c r="V135" s="157"/>
      <c r="W135" s="177"/>
    </row>
    <row r="136" spans="1:23" x14ac:dyDescent="0.25">
      <c r="A136">
        <v>131</v>
      </c>
      <c r="B136" s="181" t="s">
        <v>229</v>
      </c>
      <c r="C136" s="182" t="s">
        <v>439</v>
      </c>
      <c r="D136" s="176"/>
      <c r="E136" s="157">
        <v>2</v>
      </c>
      <c r="F136" s="157">
        <v>1</v>
      </c>
      <c r="G136" s="177">
        <v>2</v>
      </c>
      <c r="H136" s="176"/>
      <c r="I136" s="157"/>
      <c r="J136" s="157"/>
      <c r="K136" s="177"/>
      <c r="L136" s="176"/>
      <c r="M136" s="157"/>
      <c r="N136" s="157"/>
      <c r="O136" s="178"/>
      <c r="P136" s="176"/>
      <c r="Q136" s="157"/>
      <c r="R136" s="157"/>
      <c r="S136" s="177"/>
      <c r="T136" s="173"/>
      <c r="U136" s="157"/>
      <c r="V136" s="157"/>
      <c r="W136" s="177"/>
    </row>
    <row r="137" spans="1:23" x14ac:dyDescent="0.25">
      <c r="A137">
        <v>132</v>
      </c>
      <c r="B137" s="181" t="s">
        <v>229</v>
      </c>
      <c r="C137" s="182" t="s">
        <v>440</v>
      </c>
      <c r="D137" s="176"/>
      <c r="E137" s="157">
        <v>1</v>
      </c>
      <c r="F137" s="157"/>
      <c r="G137" s="177"/>
      <c r="H137" s="176"/>
      <c r="I137" s="157"/>
      <c r="J137" s="157"/>
      <c r="K137" s="177"/>
      <c r="L137" s="176"/>
      <c r="M137" s="157"/>
      <c r="N137" s="157"/>
      <c r="O137" s="178"/>
      <c r="P137" s="176"/>
      <c r="Q137" s="157"/>
      <c r="R137" s="157"/>
      <c r="S137" s="177"/>
      <c r="T137" s="173"/>
      <c r="U137" s="157"/>
      <c r="V137" s="157"/>
      <c r="W137" s="177"/>
    </row>
    <row r="138" spans="1:23" x14ac:dyDescent="0.25">
      <c r="A138">
        <v>133</v>
      </c>
      <c r="B138" s="181" t="s">
        <v>229</v>
      </c>
      <c r="C138" s="182" t="s">
        <v>441</v>
      </c>
      <c r="D138" s="176"/>
      <c r="E138" s="157">
        <v>2</v>
      </c>
      <c r="F138" s="157">
        <v>2</v>
      </c>
      <c r="G138" s="177">
        <v>13</v>
      </c>
      <c r="H138" s="176"/>
      <c r="I138" s="157"/>
      <c r="J138" s="157"/>
      <c r="K138" s="177"/>
      <c r="L138" s="176"/>
      <c r="M138" s="157"/>
      <c r="N138" s="157"/>
      <c r="O138" s="178"/>
      <c r="P138" s="176"/>
      <c r="Q138" s="157"/>
      <c r="R138" s="157"/>
      <c r="S138" s="177"/>
      <c r="T138" s="173"/>
      <c r="U138" s="157"/>
      <c r="V138" s="157"/>
      <c r="W138" s="177"/>
    </row>
    <row r="139" spans="1:23" x14ac:dyDescent="0.25">
      <c r="A139">
        <v>134</v>
      </c>
      <c r="B139" s="181" t="s">
        <v>131</v>
      </c>
      <c r="C139" s="182" t="s">
        <v>442</v>
      </c>
      <c r="D139" s="176"/>
      <c r="E139" s="157">
        <v>1</v>
      </c>
      <c r="F139" s="157"/>
      <c r="G139" s="177">
        <v>1</v>
      </c>
      <c r="H139" s="176"/>
      <c r="I139" s="157"/>
      <c r="J139" s="157"/>
      <c r="K139" s="177"/>
      <c r="L139" s="176"/>
      <c r="M139" s="157"/>
      <c r="N139" s="157"/>
      <c r="O139" s="178"/>
      <c r="P139" s="176"/>
      <c r="Q139" s="157"/>
      <c r="R139" s="157"/>
      <c r="S139" s="177"/>
      <c r="T139" s="173"/>
      <c r="U139" s="157"/>
      <c r="V139" s="157"/>
      <c r="W139" s="177"/>
    </row>
    <row r="140" spans="1:23" x14ac:dyDescent="0.25">
      <c r="A140">
        <v>135</v>
      </c>
      <c r="B140" s="181" t="s">
        <v>131</v>
      </c>
      <c r="C140" s="182" t="s">
        <v>443</v>
      </c>
      <c r="D140" s="176"/>
      <c r="E140" s="157"/>
      <c r="F140" s="157"/>
      <c r="G140" s="177"/>
      <c r="H140" s="176"/>
      <c r="I140" s="157">
        <v>1</v>
      </c>
      <c r="J140" s="157"/>
      <c r="K140" s="177"/>
      <c r="L140" s="176"/>
      <c r="M140" s="157"/>
      <c r="N140" s="157"/>
      <c r="O140" s="178"/>
      <c r="P140" s="176"/>
      <c r="Q140" s="157"/>
      <c r="R140" s="157"/>
      <c r="S140" s="177"/>
      <c r="T140" s="173"/>
      <c r="U140" s="157"/>
      <c r="V140" s="157"/>
      <c r="W140" s="177"/>
    </row>
    <row r="141" spans="1:23" x14ac:dyDescent="0.25">
      <c r="A141">
        <v>136</v>
      </c>
      <c r="B141" s="181" t="s">
        <v>131</v>
      </c>
      <c r="C141" s="182" t="s">
        <v>212</v>
      </c>
      <c r="D141" s="176"/>
      <c r="E141" s="157"/>
      <c r="F141" s="157"/>
      <c r="G141" s="177"/>
      <c r="H141" s="176"/>
      <c r="I141" s="157">
        <v>1</v>
      </c>
      <c r="J141" s="157"/>
      <c r="K141" s="177"/>
      <c r="L141" s="176"/>
      <c r="M141" s="157"/>
      <c r="N141" s="157"/>
      <c r="O141" s="178"/>
      <c r="P141" s="176"/>
      <c r="Q141" s="157">
        <v>1</v>
      </c>
      <c r="R141" s="157"/>
      <c r="S141" s="177"/>
      <c r="T141" s="173"/>
      <c r="U141" s="157"/>
      <c r="V141" s="157"/>
      <c r="W141" s="177"/>
    </row>
    <row r="142" spans="1:23" x14ac:dyDescent="0.25">
      <c r="A142">
        <v>137</v>
      </c>
      <c r="B142" s="181" t="s">
        <v>131</v>
      </c>
      <c r="C142" s="182" t="s">
        <v>130</v>
      </c>
      <c r="D142" s="176"/>
      <c r="E142" s="157"/>
      <c r="F142" s="157"/>
      <c r="G142" s="177">
        <v>2</v>
      </c>
      <c r="H142" s="176"/>
      <c r="I142" s="157">
        <v>6</v>
      </c>
      <c r="J142" s="157">
        <v>1</v>
      </c>
      <c r="K142" s="177"/>
      <c r="L142" s="176"/>
      <c r="M142" s="157"/>
      <c r="N142" s="157"/>
      <c r="O142" s="178"/>
      <c r="P142" s="176"/>
      <c r="Q142" s="157">
        <v>4</v>
      </c>
      <c r="R142" s="157"/>
      <c r="S142" s="177"/>
      <c r="T142" s="173"/>
      <c r="U142" s="157"/>
      <c r="V142" s="157"/>
      <c r="W142" s="177"/>
    </row>
    <row r="143" spans="1:23" x14ac:dyDescent="0.25">
      <c r="A143">
        <v>138</v>
      </c>
      <c r="B143" s="181" t="s">
        <v>131</v>
      </c>
      <c r="C143" s="182" t="s">
        <v>444</v>
      </c>
      <c r="D143" s="176"/>
      <c r="E143" s="157"/>
      <c r="F143" s="157">
        <v>4</v>
      </c>
      <c r="G143" s="177">
        <v>2</v>
      </c>
      <c r="H143" s="176"/>
      <c r="I143" s="157">
        <v>5</v>
      </c>
      <c r="J143" s="157"/>
      <c r="K143" s="177">
        <v>2</v>
      </c>
      <c r="L143" s="176"/>
      <c r="M143" s="157"/>
      <c r="N143" s="157"/>
      <c r="O143" s="178"/>
      <c r="P143" s="176"/>
      <c r="Q143" s="157"/>
      <c r="R143" s="157"/>
      <c r="S143" s="177"/>
      <c r="T143" s="173"/>
      <c r="U143" s="157"/>
      <c r="V143" s="157"/>
      <c r="W143" s="177"/>
    </row>
    <row r="144" spans="1:23" x14ac:dyDescent="0.25">
      <c r="A144">
        <v>139</v>
      </c>
      <c r="B144" s="181" t="s">
        <v>131</v>
      </c>
      <c r="C144" s="182" t="s">
        <v>191</v>
      </c>
      <c r="D144" s="176"/>
      <c r="E144" s="157"/>
      <c r="F144" s="157"/>
      <c r="G144" s="177"/>
      <c r="H144" s="176"/>
      <c r="I144" s="157"/>
      <c r="J144" s="157"/>
      <c r="K144" s="177"/>
      <c r="L144" s="176"/>
      <c r="M144" s="157"/>
      <c r="N144" s="157"/>
      <c r="O144" s="178"/>
      <c r="P144" s="176"/>
      <c r="Q144" s="157">
        <v>1</v>
      </c>
      <c r="R144" s="157"/>
      <c r="S144" s="177"/>
      <c r="T144" s="173"/>
      <c r="U144" s="157"/>
      <c r="V144" s="157"/>
      <c r="W144" s="177"/>
    </row>
    <row r="145" spans="1:23" x14ac:dyDescent="0.25">
      <c r="A145">
        <v>140</v>
      </c>
      <c r="B145" s="181" t="s">
        <v>131</v>
      </c>
      <c r="C145" s="182" t="s">
        <v>445</v>
      </c>
      <c r="D145" s="176"/>
      <c r="E145" s="157"/>
      <c r="F145" s="157"/>
      <c r="G145" s="177"/>
      <c r="H145" s="176"/>
      <c r="I145" s="157">
        <v>1</v>
      </c>
      <c r="J145" s="157"/>
      <c r="K145" s="177"/>
      <c r="L145" s="176"/>
      <c r="M145" s="157"/>
      <c r="N145" s="157"/>
      <c r="O145" s="178"/>
      <c r="P145" s="176"/>
      <c r="Q145" s="157"/>
      <c r="R145" s="157"/>
      <c r="S145" s="177"/>
      <c r="T145" s="173"/>
      <c r="U145" s="157"/>
      <c r="V145" s="157"/>
      <c r="W145" s="177"/>
    </row>
    <row r="146" spans="1:23" x14ac:dyDescent="0.25">
      <c r="A146">
        <v>141</v>
      </c>
      <c r="B146" s="181" t="s">
        <v>131</v>
      </c>
      <c r="C146" s="182" t="s">
        <v>189</v>
      </c>
      <c r="D146" s="176"/>
      <c r="E146" s="157"/>
      <c r="F146" s="157"/>
      <c r="G146" s="177"/>
      <c r="H146" s="176"/>
      <c r="I146" s="157"/>
      <c r="J146" s="157"/>
      <c r="K146" s="177"/>
      <c r="L146" s="176"/>
      <c r="M146" s="157"/>
      <c r="N146" s="157"/>
      <c r="O146" s="178"/>
      <c r="P146" s="176"/>
      <c r="Q146" s="157">
        <v>1</v>
      </c>
      <c r="R146" s="157"/>
      <c r="S146" s="177"/>
      <c r="T146" s="173"/>
      <c r="U146" s="157"/>
      <c r="V146" s="157"/>
      <c r="W146" s="177"/>
    </row>
    <row r="147" spans="1:23" x14ac:dyDescent="0.25">
      <c r="A147">
        <v>142</v>
      </c>
      <c r="B147" s="181" t="s">
        <v>131</v>
      </c>
      <c r="C147" s="182" t="s">
        <v>446</v>
      </c>
      <c r="D147" s="176"/>
      <c r="E147" s="157"/>
      <c r="F147" s="157"/>
      <c r="G147" s="177">
        <v>1</v>
      </c>
      <c r="H147" s="176"/>
      <c r="I147" s="157"/>
      <c r="J147" s="157"/>
      <c r="K147" s="177"/>
      <c r="L147" s="176"/>
      <c r="M147" s="157"/>
      <c r="N147" s="157"/>
      <c r="O147" s="178"/>
      <c r="P147" s="176"/>
      <c r="Q147" s="157"/>
      <c r="R147" s="157"/>
      <c r="S147" s="177"/>
      <c r="T147" s="173"/>
      <c r="U147" s="157"/>
      <c r="V147" s="157"/>
      <c r="W147" s="177"/>
    </row>
    <row r="148" spans="1:23" x14ac:dyDescent="0.25">
      <c r="A148">
        <v>143</v>
      </c>
      <c r="B148" s="181" t="s">
        <v>131</v>
      </c>
      <c r="C148" s="182" t="s">
        <v>447</v>
      </c>
      <c r="D148" s="176"/>
      <c r="E148" s="157"/>
      <c r="F148" s="157"/>
      <c r="G148" s="177"/>
      <c r="H148" s="176"/>
      <c r="I148" s="157">
        <v>1</v>
      </c>
      <c r="J148" s="157"/>
      <c r="K148" s="177"/>
      <c r="L148" s="176"/>
      <c r="M148" s="157"/>
      <c r="N148" s="157"/>
      <c r="O148" s="178"/>
      <c r="P148" s="176"/>
      <c r="Q148" s="157"/>
      <c r="R148" s="157"/>
      <c r="S148" s="177"/>
      <c r="T148" s="173"/>
      <c r="U148" s="157"/>
      <c r="V148" s="157"/>
      <c r="W148" s="177"/>
    </row>
    <row r="149" spans="1:23" x14ac:dyDescent="0.25">
      <c r="A149">
        <v>144</v>
      </c>
      <c r="B149" s="181" t="s">
        <v>131</v>
      </c>
      <c r="C149" s="182" t="s">
        <v>152</v>
      </c>
      <c r="D149" s="176"/>
      <c r="E149" s="157"/>
      <c r="F149" s="157"/>
      <c r="G149" s="177"/>
      <c r="H149" s="176"/>
      <c r="I149" s="157"/>
      <c r="J149" s="157"/>
      <c r="K149" s="177"/>
      <c r="L149" s="176"/>
      <c r="M149" s="157"/>
      <c r="N149" s="157"/>
      <c r="O149" s="178"/>
      <c r="P149" s="176"/>
      <c r="Q149" s="157">
        <v>1</v>
      </c>
      <c r="R149" s="157"/>
      <c r="S149" s="177"/>
      <c r="T149" s="173"/>
      <c r="U149" s="157"/>
      <c r="V149" s="157"/>
      <c r="W149" s="177"/>
    </row>
    <row r="150" spans="1:23" x14ac:dyDescent="0.25">
      <c r="A150">
        <v>145</v>
      </c>
      <c r="B150" s="181" t="s">
        <v>131</v>
      </c>
      <c r="C150" s="182" t="s">
        <v>162</v>
      </c>
      <c r="D150" s="176"/>
      <c r="E150" s="157"/>
      <c r="F150" s="157"/>
      <c r="G150" s="177">
        <v>1</v>
      </c>
      <c r="H150" s="176"/>
      <c r="I150" s="157"/>
      <c r="J150" s="157"/>
      <c r="K150" s="177"/>
      <c r="L150" s="176"/>
      <c r="M150" s="157"/>
      <c r="N150" s="157"/>
      <c r="O150" s="178"/>
      <c r="P150" s="176"/>
      <c r="Q150" s="157">
        <v>1</v>
      </c>
      <c r="R150" s="157">
        <v>3</v>
      </c>
      <c r="S150" s="177"/>
      <c r="T150" s="173"/>
      <c r="U150" s="157"/>
      <c r="V150" s="157"/>
      <c r="W150" s="177"/>
    </row>
    <row r="151" spans="1:23" x14ac:dyDescent="0.25">
      <c r="A151">
        <v>146</v>
      </c>
      <c r="B151" s="181" t="s">
        <v>131</v>
      </c>
      <c r="C151" s="182" t="s">
        <v>448</v>
      </c>
      <c r="D151" s="176"/>
      <c r="E151" s="157">
        <v>4</v>
      </c>
      <c r="F151" s="157"/>
      <c r="G151" s="177">
        <v>1</v>
      </c>
      <c r="H151" s="176"/>
      <c r="I151" s="157">
        <v>5</v>
      </c>
      <c r="J151" s="157">
        <v>1</v>
      </c>
      <c r="K151" s="177">
        <v>3</v>
      </c>
      <c r="L151" s="176"/>
      <c r="M151" s="157"/>
      <c r="N151" s="157"/>
      <c r="O151" s="178"/>
      <c r="P151" s="176"/>
      <c r="Q151" s="157"/>
      <c r="R151" s="157"/>
      <c r="S151" s="177"/>
      <c r="T151" s="173"/>
      <c r="U151" s="157"/>
      <c r="V151" s="157"/>
      <c r="W151" s="177"/>
    </row>
    <row r="152" spans="1:23" x14ac:dyDescent="0.25">
      <c r="A152">
        <v>147</v>
      </c>
      <c r="B152" s="181" t="s">
        <v>131</v>
      </c>
      <c r="C152" s="182" t="s">
        <v>188</v>
      </c>
      <c r="D152" s="176">
        <v>1</v>
      </c>
      <c r="E152" s="157">
        <v>1</v>
      </c>
      <c r="F152" s="157"/>
      <c r="G152" s="177">
        <v>5</v>
      </c>
      <c r="H152" s="176"/>
      <c r="I152" s="157"/>
      <c r="J152" s="157"/>
      <c r="K152" s="177"/>
      <c r="L152" s="176"/>
      <c r="M152" s="157"/>
      <c r="N152" s="157"/>
      <c r="O152" s="178"/>
      <c r="P152" s="176"/>
      <c r="Q152" s="157">
        <v>1</v>
      </c>
      <c r="R152" s="157"/>
      <c r="S152" s="177"/>
      <c r="T152" s="173"/>
      <c r="U152" s="157"/>
      <c r="V152" s="157"/>
      <c r="W152" s="177"/>
    </row>
    <row r="153" spans="1:23" x14ac:dyDescent="0.25">
      <c r="A153">
        <v>148</v>
      </c>
      <c r="B153" s="181" t="s">
        <v>131</v>
      </c>
      <c r="C153" s="182" t="s">
        <v>449</v>
      </c>
      <c r="D153" s="176"/>
      <c r="E153" s="157">
        <v>5</v>
      </c>
      <c r="F153" s="157">
        <v>1</v>
      </c>
      <c r="G153" s="177">
        <v>3</v>
      </c>
      <c r="H153" s="176"/>
      <c r="I153" s="157"/>
      <c r="J153" s="157"/>
      <c r="K153" s="177"/>
      <c r="L153" s="176"/>
      <c r="M153" s="157"/>
      <c r="N153" s="157"/>
      <c r="O153" s="178"/>
      <c r="P153" s="176"/>
      <c r="Q153" s="157"/>
      <c r="R153" s="157"/>
      <c r="S153" s="177"/>
      <c r="T153" s="173"/>
      <c r="U153" s="157"/>
      <c r="V153" s="157"/>
      <c r="W153" s="177"/>
    </row>
    <row r="154" spans="1:23" x14ac:dyDescent="0.25">
      <c r="A154">
        <v>149</v>
      </c>
      <c r="B154" s="181" t="s">
        <v>131</v>
      </c>
      <c r="C154" s="182" t="s">
        <v>340</v>
      </c>
      <c r="D154" s="176"/>
      <c r="E154" s="157">
        <v>1</v>
      </c>
      <c r="F154" s="157">
        <v>1</v>
      </c>
      <c r="G154" s="177">
        <v>2</v>
      </c>
      <c r="H154" s="176"/>
      <c r="I154" s="157"/>
      <c r="J154" s="157"/>
      <c r="K154" s="177"/>
      <c r="L154" s="176"/>
      <c r="M154" s="157"/>
      <c r="N154" s="157"/>
      <c r="O154" s="178"/>
      <c r="P154" s="176"/>
      <c r="Q154" s="157"/>
      <c r="R154" s="157">
        <v>1</v>
      </c>
      <c r="S154" s="177"/>
      <c r="T154" s="173"/>
      <c r="U154" s="157"/>
      <c r="V154" s="157"/>
      <c r="W154" s="177"/>
    </row>
    <row r="155" spans="1:23" x14ac:dyDescent="0.25">
      <c r="A155">
        <v>150</v>
      </c>
      <c r="B155" s="181" t="s">
        <v>131</v>
      </c>
      <c r="C155" s="182" t="s">
        <v>450</v>
      </c>
      <c r="D155" s="176"/>
      <c r="E155" s="157">
        <v>2</v>
      </c>
      <c r="F155" s="157"/>
      <c r="G155" s="177"/>
      <c r="H155" s="176">
        <v>1</v>
      </c>
      <c r="I155" s="157">
        <v>2</v>
      </c>
      <c r="J155" s="157"/>
      <c r="K155" s="177">
        <v>1</v>
      </c>
      <c r="L155" s="176"/>
      <c r="M155" s="157"/>
      <c r="N155" s="157"/>
      <c r="O155" s="178"/>
      <c r="P155" s="176"/>
      <c r="Q155" s="157"/>
      <c r="R155" s="157"/>
      <c r="S155" s="177"/>
      <c r="T155" s="173"/>
      <c r="U155" s="157"/>
      <c r="V155" s="157"/>
      <c r="W155" s="177"/>
    </row>
    <row r="156" spans="1:23" x14ac:dyDescent="0.25">
      <c r="A156">
        <v>151</v>
      </c>
      <c r="B156" s="181" t="s">
        <v>131</v>
      </c>
      <c r="C156" s="182" t="s">
        <v>154</v>
      </c>
      <c r="D156" s="176"/>
      <c r="E156" s="157"/>
      <c r="F156" s="157"/>
      <c r="G156" s="177">
        <v>2</v>
      </c>
      <c r="H156" s="176"/>
      <c r="I156" s="157">
        <v>3</v>
      </c>
      <c r="J156" s="157"/>
      <c r="K156" s="177">
        <v>2</v>
      </c>
      <c r="L156" s="176"/>
      <c r="M156" s="157"/>
      <c r="N156" s="157"/>
      <c r="O156" s="178"/>
      <c r="P156" s="176"/>
      <c r="Q156" s="157">
        <v>1</v>
      </c>
      <c r="R156" s="157"/>
      <c r="S156" s="177"/>
      <c r="T156" s="173"/>
      <c r="U156" s="157"/>
      <c r="V156" s="157"/>
      <c r="W156" s="177"/>
    </row>
    <row r="157" spans="1:23" x14ac:dyDescent="0.25">
      <c r="A157">
        <v>152</v>
      </c>
      <c r="B157" s="181" t="s">
        <v>236</v>
      </c>
      <c r="C157" s="182" t="s">
        <v>451</v>
      </c>
      <c r="D157" s="176"/>
      <c r="E157" s="157"/>
      <c r="F157" s="157"/>
      <c r="G157" s="177"/>
      <c r="H157" s="176"/>
      <c r="I157" s="157">
        <v>1</v>
      </c>
      <c r="J157" s="157"/>
      <c r="K157" s="177"/>
      <c r="L157" s="176"/>
      <c r="M157" s="157"/>
      <c r="N157" s="157"/>
      <c r="O157" s="178"/>
      <c r="P157" s="176"/>
      <c r="Q157" s="157"/>
      <c r="R157" s="157"/>
      <c r="S157" s="177"/>
      <c r="T157" s="173"/>
      <c r="U157" s="157"/>
      <c r="V157" s="157"/>
      <c r="W157" s="177"/>
    </row>
    <row r="158" spans="1:23" x14ac:dyDescent="0.25">
      <c r="A158">
        <v>153</v>
      </c>
      <c r="B158" s="181" t="s">
        <v>236</v>
      </c>
      <c r="C158" s="182" t="s">
        <v>307</v>
      </c>
      <c r="D158" s="176"/>
      <c r="E158" s="157"/>
      <c r="F158" s="157"/>
      <c r="G158" s="177"/>
      <c r="H158" s="176"/>
      <c r="I158" s="157"/>
      <c r="J158" s="157">
        <v>1</v>
      </c>
      <c r="K158" s="177"/>
      <c r="L158" s="176"/>
      <c r="M158" s="157"/>
      <c r="N158" s="157">
        <v>2</v>
      </c>
      <c r="O158" s="178"/>
      <c r="P158" s="176"/>
      <c r="Q158" s="157"/>
      <c r="R158" s="157"/>
      <c r="S158" s="177"/>
      <c r="T158" s="173"/>
      <c r="U158" s="157"/>
      <c r="V158" s="157"/>
      <c r="W158" s="177"/>
    </row>
    <row r="159" spans="1:23" x14ac:dyDescent="0.25">
      <c r="A159">
        <v>154</v>
      </c>
      <c r="B159" s="181" t="s">
        <v>236</v>
      </c>
      <c r="C159" s="182" t="s">
        <v>351</v>
      </c>
      <c r="D159" s="176">
        <v>2</v>
      </c>
      <c r="E159" s="157"/>
      <c r="F159" s="157"/>
      <c r="G159" s="177"/>
      <c r="H159" s="176"/>
      <c r="I159" s="157"/>
      <c r="J159" s="157"/>
      <c r="K159" s="177"/>
      <c r="L159" s="176"/>
      <c r="M159" s="157"/>
      <c r="N159" s="157"/>
      <c r="O159" s="178"/>
      <c r="P159" s="176">
        <v>1</v>
      </c>
      <c r="Q159" s="157"/>
      <c r="R159" s="157"/>
      <c r="S159" s="177"/>
      <c r="T159" s="173"/>
      <c r="U159" s="157"/>
      <c r="V159" s="157"/>
      <c r="W159" s="177"/>
    </row>
    <row r="160" spans="1:23" x14ac:dyDescent="0.25">
      <c r="A160">
        <v>155</v>
      </c>
      <c r="B160" s="181" t="s">
        <v>236</v>
      </c>
      <c r="C160" s="182" t="s">
        <v>323</v>
      </c>
      <c r="D160" s="176"/>
      <c r="E160" s="157"/>
      <c r="F160" s="157">
        <v>1</v>
      </c>
      <c r="G160" s="177"/>
      <c r="H160" s="176"/>
      <c r="I160" s="157"/>
      <c r="J160" s="157"/>
      <c r="K160" s="177"/>
      <c r="L160" s="176"/>
      <c r="M160" s="157"/>
      <c r="N160" s="157"/>
      <c r="O160" s="178"/>
      <c r="P160" s="176"/>
      <c r="Q160" s="157"/>
      <c r="R160" s="157">
        <v>1</v>
      </c>
      <c r="S160" s="177"/>
      <c r="T160" s="173"/>
      <c r="U160" s="157"/>
      <c r="V160" s="157"/>
      <c r="W160" s="177"/>
    </row>
    <row r="161" spans="1:23" x14ac:dyDescent="0.25">
      <c r="A161">
        <v>156</v>
      </c>
      <c r="B161" s="181" t="s">
        <v>236</v>
      </c>
      <c r="C161" s="182" t="s">
        <v>452</v>
      </c>
      <c r="D161" s="176">
        <v>1</v>
      </c>
      <c r="E161" s="157"/>
      <c r="F161" s="157"/>
      <c r="G161" s="177"/>
      <c r="H161" s="176"/>
      <c r="I161" s="157">
        <v>1</v>
      </c>
      <c r="J161" s="157"/>
      <c r="K161" s="177"/>
      <c r="L161" s="176"/>
      <c r="M161" s="157"/>
      <c r="N161" s="157"/>
      <c r="O161" s="178"/>
      <c r="P161" s="176"/>
      <c r="Q161" s="157"/>
      <c r="R161" s="157"/>
      <c r="S161" s="177"/>
      <c r="T161" s="173"/>
      <c r="U161" s="157"/>
      <c r="V161" s="157"/>
      <c r="W161" s="177"/>
    </row>
    <row r="162" spans="1:23" x14ac:dyDescent="0.25">
      <c r="A162">
        <v>157</v>
      </c>
      <c r="B162" s="181" t="s">
        <v>236</v>
      </c>
      <c r="C162" s="182" t="s">
        <v>235</v>
      </c>
      <c r="D162" s="176"/>
      <c r="E162" s="157"/>
      <c r="F162" s="157">
        <v>1</v>
      </c>
      <c r="G162" s="177">
        <v>1</v>
      </c>
      <c r="H162" s="176"/>
      <c r="I162" s="157"/>
      <c r="J162" s="157">
        <v>1</v>
      </c>
      <c r="K162" s="177"/>
      <c r="L162" s="176"/>
      <c r="M162" s="157"/>
      <c r="N162" s="157"/>
      <c r="O162" s="178"/>
      <c r="P162" s="176"/>
      <c r="Q162" s="157">
        <v>1</v>
      </c>
      <c r="R162" s="157">
        <v>1</v>
      </c>
      <c r="S162" s="177"/>
      <c r="T162" s="173"/>
      <c r="U162" s="157"/>
      <c r="V162" s="157"/>
      <c r="W162" s="177"/>
    </row>
    <row r="163" spans="1:23" x14ac:dyDescent="0.25">
      <c r="A163">
        <v>158</v>
      </c>
      <c r="B163" s="181" t="s">
        <v>236</v>
      </c>
      <c r="C163" s="182" t="s">
        <v>337</v>
      </c>
      <c r="D163" s="176"/>
      <c r="E163" s="157"/>
      <c r="F163" s="157"/>
      <c r="G163" s="177">
        <v>1</v>
      </c>
      <c r="H163" s="176"/>
      <c r="I163" s="157"/>
      <c r="J163" s="157"/>
      <c r="K163" s="177"/>
      <c r="L163" s="176"/>
      <c r="M163" s="157"/>
      <c r="N163" s="157"/>
      <c r="O163" s="178"/>
      <c r="P163" s="176">
        <v>1</v>
      </c>
      <c r="Q163" s="157"/>
      <c r="R163" s="157"/>
      <c r="S163" s="177"/>
      <c r="T163" s="173"/>
      <c r="U163" s="157"/>
      <c r="V163" s="157"/>
      <c r="W163" s="177"/>
    </row>
    <row r="164" spans="1:23" x14ac:dyDescent="0.25">
      <c r="A164">
        <v>159</v>
      </c>
      <c r="B164" s="181" t="s">
        <v>145</v>
      </c>
      <c r="C164" s="182" t="s">
        <v>356</v>
      </c>
      <c r="D164" s="176">
        <v>2</v>
      </c>
      <c r="E164" s="157"/>
      <c r="F164" s="157"/>
      <c r="G164" s="177"/>
      <c r="H164" s="176">
        <v>1</v>
      </c>
      <c r="I164" s="157">
        <v>1</v>
      </c>
      <c r="J164" s="157"/>
      <c r="K164" s="177"/>
      <c r="L164" s="176"/>
      <c r="M164" s="157"/>
      <c r="N164" s="157"/>
      <c r="O164" s="178"/>
      <c r="P164" s="176">
        <v>1</v>
      </c>
      <c r="Q164" s="157"/>
      <c r="R164" s="157"/>
      <c r="S164" s="177"/>
      <c r="T164" s="173"/>
      <c r="U164" s="157"/>
      <c r="V164" s="157"/>
      <c r="W164" s="177"/>
    </row>
    <row r="165" spans="1:23" x14ac:dyDescent="0.25">
      <c r="A165">
        <v>160</v>
      </c>
      <c r="B165" s="181" t="s">
        <v>145</v>
      </c>
      <c r="C165" s="182" t="s">
        <v>453</v>
      </c>
      <c r="D165" s="176"/>
      <c r="E165" s="157"/>
      <c r="F165" s="157"/>
      <c r="G165" s="177"/>
      <c r="H165" s="176"/>
      <c r="I165" s="157">
        <v>1</v>
      </c>
      <c r="J165" s="157"/>
      <c r="K165" s="177"/>
      <c r="L165" s="176"/>
      <c r="M165" s="157"/>
      <c r="N165" s="157"/>
      <c r="O165" s="178"/>
      <c r="P165" s="176"/>
      <c r="Q165" s="157"/>
      <c r="R165" s="157"/>
      <c r="S165" s="177"/>
      <c r="T165" s="173"/>
      <c r="U165" s="157"/>
      <c r="V165" s="157"/>
      <c r="W165" s="177"/>
    </row>
    <row r="166" spans="1:23" x14ac:dyDescent="0.25">
      <c r="A166">
        <v>161</v>
      </c>
      <c r="B166" s="181" t="s">
        <v>145</v>
      </c>
      <c r="C166" s="182" t="s">
        <v>218</v>
      </c>
      <c r="D166" s="176"/>
      <c r="E166" s="157"/>
      <c r="F166" s="157"/>
      <c r="G166" s="177"/>
      <c r="H166" s="176"/>
      <c r="I166" s="157">
        <v>2</v>
      </c>
      <c r="J166" s="157"/>
      <c r="K166" s="177"/>
      <c r="L166" s="176"/>
      <c r="M166" s="157"/>
      <c r="N166" s="157"/>
      <c r="O166" s="178"/>
      <c r="P166" s="176"/>
      <c r="Q166" s="157">
        <v>3</v>
      </c>
      <c r="R166" s="157"/>
      <c r="S166" s="177">
        <v>2</v>
      </c>
      <c r="T166" s="173"/>
      <c r="U166" s="157"/>
      <c r="V166" s="157"/>
      <c r="W166" s="177"/>
    </row>
    <row r="167" spans="1:23" x14ac:dyDescent="0.25">
      <c r="A167">
        <v>162</v>
      </c>
      <c r="B167" s="181" t="s">
        <v>145</v>
      </c>
      <c r="C167" s="182" t="s">
        <v>454</v>
      </c>
      <c r="D167" s="176"/>
      <c r="E167" s="157"/>
      <c r="F167" s="157"/>
      <c r="G167" s="177"/>
      <c r="H167" s="176"/>
      <c r="I167" s="157">
        <v>2</v>
      </c>
      <c r="J167" s="157"/>
      <c r="K167" s="177"/>
      <c r="L167" s="176"/>
      <c r="M167" s="157"/>
      <c r="N167" s="157"/>
      <c r="O167" s="178"/>
      <c r="P167" s="176"/>
      <c r="Q167" s="157"/>
      <c r="R167" s="157"/>
      <c r="S167" s="177"/>
      <c r="T167" s="173"/>
      <c r="U167" s="157"/>
      <c r="V167" s="157"/>
      <c r="W167" s="177"/>
    </row>
    <row r="168" spans="1:23" x14ac:dyDescent="0.25">
      <c r="A168">
        <v>163</v>
      </c>
      <c r="B168" s="181" t="s">
        <v>145</v>
      </c>
      <c r="C168" s="182" t="s">
        <v>455</v>
      </c>
      <c r="D168" s="176">
        <v>1</v>
      </c>
      <c r="E168" s="157"/>
      <c r="F168" s="157"/>
      <c r="G168" s="177"/>
      <c r="H168" s="176"/>
      <c r="I168" s="157"/>
      <c r="J168" s="157"/>
      <c r="K168" s="177"/>
      <c r="L168" s="176"/>
      <c r="M168" s="157"/>
      <c r="N168" s="157"/>
      <c r="O168" s="178"/>
      <c r="P168" s="176"/>
      <c r="Q168" s="157"/>
      <c r="R168" s="157"/>
      <c r="S168" s="177"/>
      <c r="T168" s="173"/>
      <c r="U168" s="157"/>
      <c r="V168" s="157"/>
      <c r="W168" s="177"/>
    </row>
    <row r="169" spans="1:23" x14ac:dyDescent="0.25">
      <c r="A169">
        <v>164</v>
      </c>
      <c r="B169" s="181" t="s">
        <v>145</v>
      </c>
      <c r="C169" s="182" t="s">
        <v>164</v>
      </c>
      <c r="D169" s="176">
        <v>2</v>
      </c>
      <c r="E169" s="157"/>
      <c r="F169" s="157"/>
      <c r="G169" s="177">
        <v>1</v>
      </c>
      <c r="H169" s="176"/>
      <c r="I169" s="157">
        <v>1</v>
      </c>
      <c r="J169" s="157"/>
      <c r="K169" s="177"/>
      <c r="L169" s="176"/>
      <c r="M169" s="157"/>
      <c r="N169" s="157"/>
      <c r="O169" s="178"/>
      <c r="P169" s="176"/>
      <c r="Q169" s="157">
        <v>2</v>
      </c>
      <c r="R169" s="157"/>
      <c r="S169" s="177">
        <v>1</v>
      </c>
      <c r="T169" s="173"/>
      <c r="U169" s="157"/>
      <c r="V169" s="157"/>
      <c r="W169" s="177"/>
    </row>
    <row r="170" spans="1:23" x14ac:dyDescent="0.25">
      <c r="A170">
        <v>165</v>
      </c>
      <c r="B170" s="181" t="s">
        <v>145</v>
      </c>
      <c r="C170" s="182" t="s">
        <v>220</v>
      </c>
      <c r="D170" s="176"/>
      <c r="E170" s="157"/>
      <c r="F170" s="157"/>
      <c r="G170" s="177"/>
      <c r="H170" s="176"/>
      <c r="I170" s="157"/>
      <c r="J170" s="157"/>
      <c r="K170" s="177"/>
      <c r="L170" s="176"/>
      <c r="M170" s="157"/>
      <c r="N170" s="157"/>
      <c r="O170" s="178"/>
      <c r="P170" s="176"/>
      <c r="Q170" s="157">
        <v>1</v>
      </c>
      <c r="R170" s="157"/>
      <c r="S170" s="177"/>
      <c r="T170" s="173"/>
      <c r="U170" s="157"/>
      <c r="V170" s="157"/>
      <c r="W170" s="177"/>
    </row>
    <row r="171" spans="1:23" x14ac:dyDescent="0.25">
      <c r="A171">
        <v>166</v>
      </c>
      <c r="B171" s="181" t="s">
        <v>145</v>
      </c>
      <c r="C171" s="182" t="s">
        <v>144</v>
      </c>
      <c r="D171" s="176"/>
      <c r="E171" s="157"/>
      <c r="F171" s="157"/>
      <c r="G171" s="177"/>
      <c r="H171" s="176"/>
      <c r="I171" s="157">
        <v>1</v>
      </c>
      <c r="J171" s="157"/>
      <c r="K171" s="177"/>
      <c r="L171" s="176"/>
      <c r="M171" s="157"/>
      <c r="N171" s="157"/>
      <c r="O171" s="178"/>
      <c r="P171" s="176">
        <v>3</v>
      </c>
      <c r="Q171" s="157">
        <v>4</v>
      </c>
      <c r="R171" s="157"/>
      <c r="S171" s="177"/>
      <c r="T171" s="173"/>
      <c r="U171" s="157"/>
      <c r="V171" s="157"/>
      <c r="W171" s="177"/>
    </row>
    <row r="172" spans="1:23" ht="30" x14ac:dyDescent="0.25">
      <c r="A172">
        <v>167</v>
      </c>
      <c r="B172" s="181" t="s">
        <v>145</v>
      </c>
      <c r="C172" s="182" t="s">
        <v>215</v>
      </c>
      <c r="D172" s="176"/>
      <c r="E172" s="157"/>
      <c r="F172" s="157"/>
      <c r="G172" s="177"/>
      <c r="H172" s="176"/>
      <c r="I172" s="157"/>
      <c r="J172" s="157"/>
      <c r="K172" s="177"/>
      <c r="L172" s="176"/>
      <c r="M172" s="157"/>
      <c r="N172" s="157"/>
      <c r="O172" s="178"/>
      <c r="P172" s="176">
        <v>2</v>
      </c>
      <c r="Q172" s="157">
        <v>1</v>
      </c>
      <c r="R172" s="157"/>
      <c r="S172" s="177"/>
      <c r="T172" s="173"/>
      <c r="U172" s="157"/>
      <c r="V172" s="157"/>
      <c r="W172" s="177"/>
    </row>
    <row r="173" spans="1:23" x14ac:dyDescent="0.25">
      <c r="A173">
        <v>168</v>
      </c>
      <c r="B173" s="181" t="s">
        <v>145</v>
      </c>
      <c r="C173" s="182" t="s">
        <v>230</v>
      </c>
      <c r="D173" s="176"/>
      <c r="E173" s="157">
        <v>1</v>
      </c>
      <c r="F173" s="157"/>
      <c r="G173" s="177">
        <v>1</v>
      </c>
      <c r="H173" s="176"/>
      <c r="I173" s="157">
        <v>2</v>
      </c>
      <c r="J173" s="157"/>
      <c r="K173" s="177"/>
      <c r="L173" s="176"/>
      <c r="M173" s="157"/>
      <c r="N173" s="157"/>
      <c r="O173" s="178"/>
      <c r="P173" s="176"/>
      <c r="Q173" s="157">
        <v>1</v>
      </c>
      <c r="R173" s="157">
        <v>1</v>
      </c>
      <c r="S173" s="177"/>
      <c r="T173" s="173"/>
      <c r="U173" s="157"/>
      <c r="V173" s="157"/>
      <c r="W173" s="177"/>
    </row>
    <row r="174" spans="1:23" x14ac:dyDescent="0.25">
      <c r="A174">
        <v>169</v>
      </c>
      <c r="B174" s="181" t="s">
        <v>145</v>
      </c>
      <c r="C174" s="182" t="s">
        <v>221</v>
      </c>
      <c r="D174" s="176"/>
      <c r="E174" s="157"/>
      <c r="F174" s="157"/>
      <c r="G174" s="177">
        <v>1</v>
      </c>
      <c r="H174" s="176"/>
      <c r="I174" s="157">
        <v>3</v>
      </c>
      <c r="J174" s="157"/>
      <c r="K174" s="177">
        <v>1</v>
      </c>
      <c r="L174" s="176"/>
      <c r="M174" s="157"/>
      <c r="N174" s="157"/>
      <c r="O174" s="178"/>
      <c r="P174" s="176"/>
      <c r="Q174" s="157">
        <v>1</v>
      </c>
      <c r="R174" s="157"/>
      <c r="S174" s="177"/>
      <c r="T174" s="173"/>
      <c r="U174" s="157"/>
      <c r="V174" s="157"/>
      <c r="W174" s="177"/>
    </row>
    <row r="175" spans="1:23" x14ac:dyDescent="0.25">
      <c r="A175">
        <v>170</v>
      </c>
      <c r="B175" s="181" t="s">
        <v>456</v>
      </c>
      <c r="C175" s="182" t="s">
        <v>457</v>
      </c>
      <c r="D175" s="176"/>
      <c r="E175" s="157"/>
      <c r="F175" s="157"/>
      <c r="G175" s="177"/>
      <c r="H175" s="176"/>
      <c r="I175" s="157"/>
      <c r="J175" s="157"/>
      <c r="K175" s="177"/>
      <c r="L175" s="176"/>
      <c r="M175" s="157"/>
      <c r="N175" s="157"/>
      <c r="O175" s="178"/>
      <c r="P175" s="176"/>
      <c r="Q175" s="157"/>
      <c r="R175" s="157"/>
      <c r="S175" s="177"/>
      <c r="T175" s="173"/>
      <c r="U175" s="157">
        <v>1</v>
      </c>
      <c r="V175" s="157"/>
      <c r="W175" s="177"/>
    </row>
    <row r="176" spans="1:23" x14ac:dyDescent="0.25">
      <c r="A176">
        <v>171</v>
      </c>
      <c r="B176" s="181" t="s">
        <v>456</v>
      </c>
      <c r="C176" s="182" t="s">
        <v>458</v>
      </c>
      <c r="D176" s="176"/>
      <c r="E176" s="157"/>
      <c r="F176" s="157"/>
      <c r="G176" s="177"/>
      <c r="H176" s="176"/>
      <c r="I176" s="157">
        <v>1</v>
      </c>
      <c r="J176" s="157"/>
      <c r="K176" s="177"/>
      <c r="L176" s="176"/>
      <c r="M176" s="157"/>
      <c r="N176" s="157"/>
      <c r="O176" s="178"/>
      <c r="P176" s="176"/>
      <c r="Q176" s="157"/>
      <c r="R176" s="157"/>
      <c r="S176" s="177"/>
      <c r="T176" s="173"/>
      <c r="U176" s="157">
        <v>3</v>
      </c>
      <c r="V176" s="157"/>
      <c r="W176" s="177">
        <v>2</v>
      </c>
    </row>
    <row r="177" spans="1:23" ht="30" x14ac:dyDescent="0.25">
      <c r="A177">
        <v>172</v>
      </c>
      <c r="B177" s="181" t="s">
        <v>456</v>
      </c>
      <c r="C177" s="182" t="s">
        <v>459</v>
      </c>
      <c r="D177" s="176"/>
      <c r="E177" s="157"/>
      <c r="F177" s="157"/>
      <c r="G177" s="177"/>
      <c r="H177" s="176"/>
      <c r="I177" s="157">
        <v>1</v>
      </c>
      <c r="J177" s="157"/>
      <c r="K177" s="177">
        <v>1</v>
      </c>
      <c r="L177" s="176"/>
      <c r="M177" s="157"/>
      <c r="N177" s="157"/>
      <c r="O177" s="178"/>
      <c r="P177" s="176"/>
      <c r="Q177" s="157"/>
      <c r="R177" s="157"/>
      <c r="S177" s="177"/>
      <c r="T177" s="173"/>
      <c r="U177" s="157"/>
      <c r="V177" s="157"/>
      <c r="W177" s="177"/>
    </row>
    <row r="178" spans="1:23" x14ac:dyDescent="0.25">
      <c r="A178">
        <v>173</v>
      </c>
      <c r="B178" s="181" t="s">
        <v>142</v>
      </c>
      <c r="C178" s="182" t="s">
        <v>460</v>
      </c>
      <c r="D178" s="176"/>
      <c r="E178" s="157">
        <v>1</v>
      </c>
      <c r="F178" s="157"/>
      <c r="G178" s="177"/>
      <c r="H178" s="176"/>
      <c r="I178" s="157"/>
      <c r="J178" s="157"/>
      <c r="K178" s="177"/>
      <c r="L178" s="176"/>
      <c r="M178" s="157"/>
      <c r="N178" s="157"/>
      <c r="O178" s="178"/>
      <c r="P178" s="176"/>
      <c r="Q178" s="157"/>
      <c r="R178" s="157"/>
      <c r="S178" s="177"/>
      <c r="T178" s="173"/>
      <c r="U178" s="157"/>
      <c r="V178" s="157"/>
      <c r="W178" s="177"/>
    </row>
    <row r="179" spans="1:23" x14ac:dyDescent="0.25">
      <c r="A179">
        <v>174</v>
      </c>
      <c r="B179" s="181" t="s">
        <v>142</v>
      </c>
      <c r="C179" s="182" t="s">
        <v>461</v>
      </c>
      <c r="D179" s="176"/>
      <c r="E179" s="157"/>
      <c r="F179" s="157"/>
      <c r="G179" s="177"/>
      <c r="H179" s="176"/>
      <c r="I179" s="157">
        <v>1</v>
      </c>
      <c r="J179" s="157"/>
      <c r="K179" s="177"/>
      <c r="L179" s="176"/>
      <c r="M179" s="157"/>
      <c r="N179" s="157"/>
      <c r="O179" s="178"/>
      <c r="P179" s="176"/>
      <c r="Q179" s="157"/>
      <c r="R179" s="157"/>
      <c r="S179" s="177"/>
      <c r="T179" s="173"/>
      <c r="U179" s="157"/>
      <c r="V179" s="157"/>
      <c r="W179" s="177"/>
    </row>
    <row r="180" spans="1:23" x14ac:dyDescent="0.25">
      <c r="A180">
        <v>175</v>
      </c>
      <c r="B180" s="181" t="s">
        <v>142</v>
      </c>
      <c r="C180" s="182" t="s">
        <v>462</v>
      </c>
      <c r="D180" s="176">
        <v>1</v>
      </c>
      <c r="E180" s="157"/>
      <c r="F180" s="157"/>
      <c r="G180" s="177"/>
      <c r="H180" s="176"/>
      <c r="I180" s="157"/>
      <c r="J180" s="157"/>
      <c r="K180" s="177"/>
      <c r="L180" s="176"/>
      <c r="M180" s="157"/>
      <c r="N180" s="157"/>
      <c r="O180" s="178"/>
      <c r="P180" s="176"/>
      <c r="Q180" s="157"/>
      <c r="R180" s="157"/>
      <c r="S180" s="177"/>
      <c r="T180" s="173"/>
      <c r="U180" s="157"/>
      <c r="V180" s="157"/>
      <c r="W180" s="177"/>
    </row>
    <row r="181" spans="1:23" x14ac:dyDescent="0.25">
      <c r="A181">
        <v>176</v>
      </c>
      <c r="B181" s="181" t="s">
        <v>142</v>
      </c>
      <c r="C181" s="182" t="s">
        <v>463</v>
      </c>
      <c r="D181" s="176"/>
      <c r="E181" s="157">
        <v>2</v>
      </c>
      <c r="F181" s="157"/>
      <c r="G181" s="177"/>
      <c r="H181" s="176"/>
      <c r="I181" s="157"/>
      <c r="J181" s="157"/>
      <c r="K181" s="177"/>
      <c r="L181" s="176"/>
      <c r="M181" s="157"/>
      <c r="N181" s="157"/>
      <c r="O181" s="178"/>
      <c r="P181" s="176"/>
      <c r="Q181" s="157"/>
      <c r="R181" s="157"/>
      <c r="S181" s="177"/>
      <c r="T181" s="173"/>
      <c r="U181" s="157"/>
      <c r="V181" s="157"/>
      <c r="W181" s="177"/>
    </row>
    <row r="182" spans="1:23" x14ac:dyDescent="0.25">
      <c r="A182">
        <v>177</v>
      </c>
      <c r="B182" s="181" t="s">
        <v>142</v>
      </c>
      <c r="C182" s="182" t="s">
        <v>204</v>
      </c>
      <c r="D182" s="176"/>
      <c r="E182" s="157"/>
      <c r="F182" s="157"/>
      <c r="G182" s="177"/>
      <c r="H182" s="176"/>
      <c r="I182" s="157"/>
      <c r="J182" s="157"/>
      <c r="K182" s="177"/>
      <c r="L182" s="176"/>
      <c r="M182" s="157"/>
      <c r="N182" s="157"/>
      <c r="O182" s="178"/>
      <c r="P182" s="176"/>
      <c r="Q182" s="157">
        <v>1</v>
      </c>
      <c r="R182" s="157"/>
      <c r="S182" s="177"/>
      <c r="T182" s="173"/>
      <c r="U182" s="157"/>
      <c r="V182" s="157"/>
      <c r="W182" s="177"/>
    </row>
    <row r="183" spans="1:23" x14ac:dyDescent="0.25">
      <c r="A183">
        <v>178</v>
      </c>
      <c r="B183" s="181" t="s">
        <v>142</v>
      </c>
      <c r="C183" s="182" t="s">
        <v>464</v>
      </c>
      <c r="D183" s="176"/>
      <c r="E183" s="157"/>
      <c r="F183" s="157"/>
      <c r="G183" s="177"/>
      <c r="H183" s="176"/>
      <c r="I183" s="157">
        <v>1</v>
      </c>
      <c r="J183" s="157"/>
      <c r="K183" s="177"/>
      <c r="L183" s="176"/>
      <c r="M183" s="157"/>
      <c r="N183" s="157"/>
      <c r="O183" s="178"/>
      <c r="P183" s="176"/>
      <c r="Q183" s="157"/>
      <c r="R183" s="157"/>
      <c r="S183" s="177"/>
      <c r="T183" s="173"/>
      <c r="U183" s="157"/>
      <c r="V183" s="157"/>
      <c r="W183" s="177"/>
    </row>
    <row r="184" spans="1:23" x14ac:dyDescent="0.25">
      <c r="A184">
        <v>179</v>
      </c>
      <c r="B184" s="181" t="s">
        <v>142</v>
      </c>
      <c r="C184" s="182" t="s">
        <v>185</v>
      </c>
      <c r="D184" s="176"/>
      <c r="E184" s="157"/>
      <c r="F184" s="157"/>
      <c r="G184" s="177"/>
      <c r="H184" s="176"/>
      <c r="I184" s="157"/>
      <c r="J184" s="157"/>
      <c r="K184" s="177"/>
      <c r="L184" s="176"/>
      <c r="M184" s="157"/>
      <c r="N184" s="157"/>
      <c r="O184" s="178"/>
      <c r="P184" s="176"/>
      <c r="Q184" s="157">
        <v>1</v>
      </c>
      <c r="R184" s="157"/>
      <c r="S184" s="177"/>
      <c r="T184" s="173"/>
      <c r="U184" s="157"/>
      <c r="V184" s="157"/>
      <c r="W184" s="177"/>
    </row>
    <row r="185" spans="1:23" x14ac:dyDescent="0.25">
      <c r="A185">
        <v>180</v>
      </c>
      <c r="B185" s="181" t="s">
        <v>142</v>
      </c>
      <c r="C185" s="182" t="s">
        <v>465</v>
      </c>
      <c r="D185" s="176"/>
      <c r="E185" s="157"/>
      <c r="F185" s="157"/>
      <c r="G185" s="177"/>
      <c r="H185" s="176"/>
      <c r="I185" s="157">
        <v>4</v>
      </c>
      <c r="J185" s="157"/>
      <c r="K185" s="177"/>
      <c r="L185" s="176"/>
      <c r="M185" s="157"/>
      <c r="N185" s="157"/>
      <c r="O185" s="178"/>
      <c r="P185" s="176"/>
      <c r="Q185" s="157"/>
      <c r="R185" s="157"/>
      <c r="S185" s="177"/>
      <c r="T185" s="173"/>
      <c r="U185" s="157"/>
      <c r="V185" s="157"/>
      <c r="W185" s="177"/>
    </row>
    <row r="186" spans="1:23" x14ac:dyDescent="0.25">
      <c r="A186">
        <v>181</v>
      </c>
      <c r="B186" s="181" t="s">
        <v>142</v>
      </c>
      <c r="C186" s="182" t="s">
        <v>141</v>
      </c>
      <c r="D186" s="176"/>
      <c r="E186" s="157"/>
      <c r="F186" s="157"/>
      <c r="G186" s="177"/>
      <c r="H186" s="176"/>
      <c r="I186" s="157">
        <v>1</v>
      </c>
      <c r="J186" s="157"/>
      <c r="K186" s="177"/>
      <c r="L186" s="176"/>
      <c r="M186" s="157"/>
      <c r="N186" s="157"/>
      <c r="O186" s="178"/>
      <c r="P186" s="176"/>
      <c r="Q186" s="157">
        <v>6</v>
      </c>
      <c r="R186" s="157"/>
      <c r="S186" s="177"/>
      <c r="T186" s="173"/>
      <c r="U186" s="157"/>
      <c r="V186" s="157"/>
      <c r="W186" s="177"/>
    </row>
    <row r="187" spans="1:23" x14ac:dyDescent="0.25">
      <c r="A187">
        <v>182</v>
      </c>
      <c r="B187" s="181" t="s">
        <v>142</v>
      </c>
      <c r="C187" s="182" t="s">
        <v>205</v>
      </c>
      <c r="D187" s="176"/>
      <c r="E187" s="157"/>
      <c r="F187" s="157"/>
      <c r="G187" s="177"/>
      <c r="H187" s="176"/>
      <c r="I187" s="157">
        <v>2</v>
      </c>
      <c r="J187" s="157"/>
      <c r="K187" s="177"/>
      <c r="L187" s="176"/>
      <c r="M187" s="157"/>
      <c r="N187" s="157"/>
      <c r="O187" s="178"/>
      <c r="P187" s="176"/>
      <c r="Q187" s="157">
        <v>1</v>
      </c>
      <c r="R187" s="157"/>
      <c r="S187" s="177">
        <v>1</v>
      </c>
      <c r="T187" s="173"/>
      <c r="U187" s="157"/>
      <c r="V187" s="157"/>
      <c r="W187" s="177"/>
    </row>
    <row r="188" spans="1:23" x14ac:dyDescent="0.25">
      <c r="A188">
        <v>183</v>
      </c>
      <c r="B188" s="181" t="s">
        <v>142</v>
      </c>
      <c r="C188" s="182" t="s">
        <v>466</v>
      </c>
      <c r="D188" s="176">
        <v>1</v>
      </c>
      <c r="E188" s="157"/>
      <c r="F188" s="157"/>
      <c r="G188" s="177">
        <v>3</v>
      </c>
      <c r="H188" s="176"/>
      <c r="I188" s="157">
        <v>1</v>
      </c>
      <c r="J188" s="157"/>
      <c r="K188" s="177"/>
      <c r="L188" s="176"/>
      <c r="M188" s="157"/>
      <c r="N188" s="157"/>
      <c r="O188" s="178"/>
      <c r="P188" s="176"/>
      <c r="Q188" s="157"/>
      <c r="R188" s="157"/>
      <c r="S188" s="177"/>
      <c r="T188" s="173"/>
      <c r="U188" s="157"/>
      <c r="V188" s="157"/>
      <c r="W188" s="177"/>
    </row>
    <row r="189" spans="1:23" x14ac:dyDescent="0.25">
      <c r="A189">
        <v>184</v>
      </c>
      <c r="B189" s="181" t="s">
        <v>142</v>
      </c>
      <c r="C189" s="182" t="s">
        <v>467</v>
      </c>
      <c r="D189" s="176"/>
      <c r="E189" s="157"/>
      <c r="F189" s="157">
        <v>1</v>
      </c>
      <c r="G189" s="177"/>
      <c r="H189" s="176"/>
      <c r="I189" s="157">
        <v>1</v>
      </c>
      <c r="J189" s="157"/>
      <c r="K189" s="177"/>
      <c r="L189" s="176"/>
      <c r="M189" s="157"/>
      <c r="N189" s="157"/>
      <c r="O189" s="178"/>
      <c r="P189" s="176"/>
      <c r="Q189" s="157"/>
      <c r="R189" s="157"/>
      <c r="S189" s="177"/>
      <c r="T189" s="173"/>
      <c r="U189" s="157"/>
      <c r="V189" s="157"/>
      <c r="W189" s="177"/>
    </row>
    <row r="190" spans="1:23" x14ac:dyDescent="0.25">
      <c r="A190">
        <v>185</v>
      </c>
      <c r="B190" s="181" t="s">
        <v>142</v>
      </c>
      <c r="C190" s="182" t="s">
        <v>468</v>
      </c>
      <c r="D190" s="176"/>
      <c r="E190" s="157"/>
      <c r="F190" s="157"/>
      <c r="G190" s="177"/>
      <c r="H190" s="176">
        <v>1</v>
      </c>
      <c r="I190" s="157">
        <v>1</v>
      </c>
      <c r="J190" s="157"/>
      <c r="K190" s="177"/>
      <c r="L190" s="176"/>
      <c r="M190" s="157"/>
      <c r="N190" s="157"/>
      <c r="O190" s="178"/>
      <c r="P190" s="176"/>
      <c r="Q190" s="157"/>
      <c r="R190" s="157"/>
      <c r="S190" s="177"/>
      <c r="T190" s="173"/>
      <c r="U190" s="157"/>
      <c r="V190" s="157"/>
      <c r="W190" s="177"/>
    </row>
    <row r="191" spans="1:23" x14ac:dyDescent="0.25">
      <c r="A191">
        <v>186</v>
      </c>
      <c r="B191" s="181" t="s">
        <v>142</v>
      </c>
      <c r="C191" s="182" t="s">
        <v>469</v>
      </c>
      <c r="D191" s="176"/>
      <c r="E191" s="157"/>
      <c r="F191" s="157"/>
      <c r="G191" s="177"/>
      <c r="H191" s="176">
        <v>1</v>
      </c>
      <c r="I191" s="157"/>
      <c r="J191" s="157"/>
      <c r="K191" s="177">
        <v>1</v>
      </c>
      <c r="L191" s="176"/>
      <c r="M191" s="157"/>
      <c r="N191" s="157"/>
      <c r="O191" s="178"/>
      <c r="P191" s="176"/>
      <c r="Q191" s="157"/>
      <c r="R191" s="157"/>
      <c r="S191" s="177"/>
      <c r="T191" s="173"/>
      <c r="U191" s="157"/>
      <c r="V191" s="157"/>
      <c r="W191" s="177"/>
    </row>
    <row r="192" spans="1:23" x14ac:dyDescent="0.25">
      <c r="A192">
        <v>187</v>
      </c>
      <c r="B192" s="181" t="s">
        <v>325</v>
      </c>
      <c r="C192" s="182" t="s">
        <v>470</v>
      </c>
      <c r="D192" s="176"/>
      <c r="E192" s="157">
        <v>3</v>
      </c>
      <c r="F192" s="157"/>
      <c r="G192" s="177">
        <v>6</v>
      </c>
      <c r="H192" s="176"/>
      <c r="I192" s="157">
        <v>4</v>
      </c>
      <c r="J192" s="157">
        <v>1</v>
      </c>
      <c r="K192" s="177"/>
      <c r="L192" s="176"/>
      <c r="M192" s="157"/>
      <c r="N192" s="157"/>
      <c r="O192" s="178"/>
      <c r="P192" s="176"/>
      <c r="Q192" s="157"/>
      <c r="R192" s="157"/>
      <c r="S192" s="177"/>
      <c r="T192" s="173"/>
      <c r="U192" s="157"/>
      <c r="V192" s="157"/>
      <c r="W192" s="177"/>
    </row>
    <row r="193" spans="1:23" x14ac:dyDescent="0.25">
      <c r="A193">
        <v>188</v>
      </c>
      <c r="B193" s="181" t="s">
        <v>325</v>
      </c>
      <c r="C193" s="182" t="s">
        <v>324</v>
      </c>
      <c r="D193" s="176"/>
      <c r="E193" s="157">
        <v>2</v>
      </c>
      <c r="F193" s="157"/>
      <c r="G193" s="177">
        <v>2</v>
      </c>
      <c r="H193" s="176"/>
      <c r="I193" s="157">
        <v>1</v>
      </c>
      <c r="J193" s="157"/>
      <c r="K193" s="177">
        <v>1</v>
      </c>
      <c r="L193" s="176"/>
      <c r="M193" s="157"/>
      <c r="N193" s="157"/>
      <c r="O193" s="178"/>
      <c r="P193" s="176"/>
      <c r="Q193" s="157"/>
      <c r="R193" s="157">
        <v>2</v>
      </c>
      <c r="S193" s="177"/>
      <c r="T193" s="173"/>
      <c r="U193" s="157"/>
      <c r="V193" s="157"/>
      <c r="W193" s="177"/>
    </row>
    <row r="194" spans="1:23" x14ac:dyDescent="0.25">
      <c r="A194">
        <v>189</v>
      </c>
      <c r="B194" s="181" t="s">
        <v>325</v>
      </c>
      <c r="C194" s="182" t="s">
        <v>471</v>
      </c>
      <c r="D194" s="176"/>
      <c r="E194" s="157"/>
      <c r="F194" s="157"/>
      <c r="G194" s="177">
        <v>1</v>
      </c>
      <c r="H194" s="176"/>
      <c r="I194" s="157">
        <v>2</v>
      </c>
      <c r="J194" s="157">
        <v>1</v>
      </c>
      <c r="K194" s="177">
        <v>2</v>
      </c>
      <c r="L194" s="176"/>
      <c r="M194" s="157"/>
      <c r="N194" s="157"/>
      <c r="O194" s="178"/>
      <c r="P194" s="176"/>
      <c r="Q194" s="157"/>
      <c r="R194" s="157"/>
      <c r="S194" s="177"/>
      <c r="T194" s="173"/>
      <c r="U194" s="157"/>
      <c r="V194" s="157"/>
      <c r="W194" s="177"/>
    </row>
    <row r="195" spans="1:23" x14ac:dyDescent="0.25">
      <c r="A195">
        <v>190</v>
      </c>
      <c r="B195" s="181" t="s">
        <v>325</v>
      </c>
      <c r="C195" s="182" t="s">
        <v>472</v>
      </c>
      <c r="D195" s="176"/>
      <c r="E195" s="157">
        <v>1</v>
      </c>
      <c r="F195" s="157"/>
      <c r="G195" s="177"/>
      <c r="H195" s="176"/>
      <c r="I195" s="157"/>
      <c r="J195" s="157"/>
      <c r="K195" s="177"/>
      <c r="L195" s="176"/>
      <c r="M195" s="157"/>
      <c r="N195" s="157"/>
      <c r="O195" s="178"/>
      <c r="P195" s="176"/>
      <c r="Q195" s="157"/>
      <c r="R195" s="157"/>
      <c r="S195" s="177"/>
      <c r="T195" s="173"/>
      <c r="U195" s="157"/>
      <c r="V195" s="157"/>
      <c r="W195" s="177"/>
    </row>
    <row r="196" spans="1:23" x14ac:dyDescent="0.25">
      <c r="A196">
        <v>191</v>
      </c>
      <c r="B196" s="181" t="s">
        <v>325</v>
      </c>
      <c r="C196" s="182" t="s">
        <v>473</v>
      </c>
      <c r="D196" s="176"/>
      <c r="E196" s="157">
        <v>1</v>
      </c>
      <c r="F196" s="157"/>
      <c r="G196" s="177"/>
      <c r="H196" s="176"/>
      <c r="I196" s="157"/>
      <c r="J196" s="157"/>
      <c r="K196" s="177"/>
      <c r="L196" s="176"/>
      <c r="M196" s="157"/>
      <c r="N196" s="157"/>
      <c r="O196" s="178"/>
      <c r="P196" s="176"/>
      <c r="Q196" s="157"/>
      <c r="R196" s="157"/>
      <c r="S196" s="177"/>
      <c r="T196" s="173"/>
      <c r="U196" s="157"/>
      <c r="V196" s="157"/>
      <c r="W196" s="177"/>
    </row>
    <row r="197" spans="1:23" x14ac:dyDescent="0.25">
      <c r="A197">
        <v>192</v>
      </c>
      <c r="B197" s="181" t="s">
        <v>147</v>
      </c>
      <c r="C197" s="182" t="s">
        <v>474</v>
      </c>
      <c r="D197" s="176"/>
      <c r="E197" s="157"/>
      <c r="F197" s="157"/>
      <c r="G197" s="177"/>
      <c r="H197" s="176"/>
      <c r="I197" s="157">
        <v>14</v>
      </c>
      <c r="J197" s="157"/>
      <c r="K197" s="177">
        <v>3</v>
      </c>
      <c r="L197" s="176"/>
      <c r="M197" s="157"/>
      <c r="N197" s="157"/>
      <c r="O197" s="178"/>
      <c r="P197" s="176"/>
      <c r="Q197" s="157"/>
      <c r="R197" s="157"/>
      <c r="S197" s="177"/>
      <c r="T197" s="173"/>
      <c r="U197" s="157"/>
      <c r="V197" s="157"/>
      <c r="W197" s="177">
        <v>1</v>
      </c>
    </row>
    <row r="198" spans="1:23" x14ac:dyDescent="0.25">
      <c r="A198">
        <v>193</v>
      </c>
      <c r="B198" s="181" t="s">
        <v>147</v>
      </c>
      <c r="C198" s="182" t="s">
        <v>151</v>
      </c>
      <c r="D198" s="176"/>
      <c r="E198" s="157"/>
      <c r="F198" s="157"/>
      <c r="G198" s="177">
        <v>1</v>
      </c>
      <c r="H198" s="176"/>
      <c r="I198" s="157">
        <v>1</v>
      </c>
      <c r="J198" s="157">
        <v>1</v>
      </c>
      <c r="K198" s="177"/>
      <c r="L198" s="176"/>
      <c r="M198" s="157">
        <v>1</v>
      </c>
      <c r="N198" s="157"/>
      <c r="O198" s="178"/>
      <c r="P198" s="176"/>
      <c r="Q198" s="157">
        <v>2</v>
      </c>
      <c r="R198" s="157">
        <v>3</v>
      </c>
      <c r="S198" s="177"/>
      <c r="T198" s="173"/>
      <c r="U198" s="157">
        <v>2</v>
      </c>
      <c r="V198" s="157"/>
      <c r="W198" s="177">
        <v>9</v>
      </c>
    </row>
    <row r="199" spans="1:23" x14ac:dyDescent="0.25">
      <c r="A199">
        <v>194</v>
      </c>
      <c r="B199" s="181" t="s">
        <v>147</v>
      </c>
      <c r="C199" s="182" t="s">
        <v>475</v>
      </c>
      <c r="D199" s="176"/>
      <c r="E199" s="157"/>
      <c r="F199" s="157"/>
      <c r="G199" s="177"/>
      <c r="H199" s="176"/>
      <c r="I199" s="157">
        <v>2</v>
      </c>
      <c r="J199" s="157"/>
      <c r="K199" s="177"/>
      <c r="L199" s="176"/>
      <c r="M199" s="157"/>
      <c r="N199" s="157"/>
      <c r="O199" s="178"/>
      <c r="P199" s="176"/>
      <c r="Q199" s="157"/>
      <c r="R199" s="157"/>
      <c r="S199" s="177"/>
      <c r="T199" s="173"/>
      <c r="U199" s="157"/>
      <c r="V199" s="157"/>
      <c r="W199" s="177"/>
    </row>
    <row r="200" spans="1:23" ht="30" x14ac:dyDescent="0.25">
      <c r="A200">
        <v>195</v>
      </c>
      <c r="B200" s="181" t="s">
        <v>147</v>
      </c>
      <c r="C200" s="182" t="s">
        <v>308</v>
      </c>
      <c r="D200" s="176"/>
      <c r="E200" s="157">
        <v>1</v>
      </c>
      <c r="F200" s="157"/>
      <c r="G200" s="177">
        <v>1</v>
      </c>
      <c r="H200" s="176"/>
      <c r="I200" s="157"/>
      <c r="J200" s="157"/>
      <c r="K200" s="177"/>
      <c r="L200" s="176"/>
      <c r="M200" s="157"/>
      <c r="N200" s="157">
        <v>1</v>
      </c>
      <c r="O200" s="178"/>
      <c r="P200" s="176"/>
      <c r="Q200" s="157"/>
      <c r="R200" s="157"/>
      <c r="S200" s="177"/>
      <c r="T200" s="173"/>
      <c r="U200" s="157"/>
      <c r="V200" s="157"/>
      <c r="W200" s="177"/>
    </row>
    <row r="201" spans="1:23" x14ac:dyDescent="0.25">
      <c r="A201">
        <v>196</v>
      </c>
      <c r="B201" s="181" t="s">
        <v>147</v>
      </c>
      <c r="C201" s="182" t="s">
        <v>300</v>
      </c>
      <c r="D201" s="176"/>
      <c r="E201" s="157"/>
      <c r="F201" s="157"/>
      <c r="G201" s="177"/>
      <c r="H201" s="176"/>
      <c r="I201" s="157">
        <v>1</v>
      </c>
      <c r="J201" s="157"/>
      <c r="K201" s="177"/>
      <c r="L201" s="176"/>
      <c r="M201" s="157"/>
      <c r="N201" s="157">
        <v>1</v>
      </c>
      <c r="O201" s="178"/>
      <c r="P201" s="176"/>
      <c r="Q201" s="157"/>
      <c r="R201" s="157">
        <v>2</v>
      </c>
      <c r="S201" s="177">
        <v>1</v>
      </c>
      <c r="T201" s="173"/>
      <c r="U201" s="157"/>
      <c r="V201" s="157"/>
      <c r="W201" s="177"/>
    </row>
    <row r="202" spans="1:23" x14ac:dyDescent="0.25">
      <c r="A202">
        <v>197</v>
      </c>
      <c r="B202" s="181" t="s">
        <v>147</v>
      </c>
      <c r="C202" s="182" t="s">
        <v>295</v>
      </c>
      <c r="D202" s="176"/>
      <c r="E202" s="157">
        <v>16</v>
      </c>
      <c r="F202" s="157"/>
      <c r="G202" s="177">
        <v>2</v>
      </c>
      <c r="H202" s="176"/>
      <c r="I202" s="157">
        <v>8</v>
      </c>
      <c r="J202" s="157">
        <v>1</v>
      </c>
      <c r="K202" s="177">
        <v>2</v>
      </c>
      <c r="L202" s="176"/>
      <c r="M202" s="157"/>
      <c r="N202" s="157"/>
      <c r="O202" s="178"/>
      <c r="P202" s="176">
        <v>1</v>
      </c>
      <c r="Q202" s="157"/>
      <c r="R202" s="157">
        <v>2</v>
      </c>
      <c r="S202" s="177">
        <v>2</v>
      </c>
      <c r="T202" s="173"/>
      <c r="U202" s="157"/>
      <c r="V202" s="157"/>
      <c r="W202" s="177"/>
    </row>
    <row r="203" spans="1:23" x14ac:dyDescent="0.25">
      <c r="A203">
        <v>198</v>
      </c>
      <c r="B203" s="181" t="s">
        <v>147</v>
      </c>
      <c r="C203" s="182" t="s">
        <v>146</v>
      </c>
      <c r="D203" s="176"/>
      <c r="E203" s="157">
        <v>1</v>
      </c>
      <c r="F203" s="157">
        <v>1</v>
      </c>
      <c r="G203" s="177">
        <v>3</v>
      </c>
      <c r="H203" s="176"/>
      <c r="I203" s="157">
        <v>7</v>
      </c>
      <c r="J203" s="157"/>
      <c r="K203" s="177">
        <v>5</v>
      </c>
      <c r="L203" s="176"/>
      <c r="M203" s="157"/>
      <c r="N203" s="157"/>
      <c r="O203" s="178"/>
      <c r="P203" s="176">
        <v>1</v>
      </c>
      <c r="Q203" s="157">
        <v>2</v>
      </c>
      <c r="R203" s="157"/>
      <c r="S203" s="177"/>
      <c r="T203" s="173"/>
      <c r="U203" s="157">
        <v>3</v>
      </c>
      <c r="V203" s="157"/>
      <c r="W203" s="177">
        <v>4</v>
      </c>
    </row>
    <row r="204" spans="1:23" x14ac:dyDescent="0.25">
      <c r="A204">
        <v>199</v>
      </c>
      <c r="B204" s="181" t="s">
        <v>147</v>
      </c>
      <c r="C204" s="182" t="s">
        <v>476</v>
      </c>
      <c r="D204" s="176"/>
      <c r="E204" s="157"/>
      <c r="F204" s="157">
        <v>1</v>
      </c>
      <c r="G204" s="177"/>
      <c r="H204" s="176"/>
      <c r="I204" s="157"/>
      <c r="J204" s="157">
        <v>1</v>
      </c>
      <c r="K204" s="177"/>
      <c r="L204" s="176"/>
      <c r="M204" s="157"/>
      <c r="N204" s="157"/>
      <c r="O204" s="178"/>
      <c r="P204" s="176"/>
      <c r="Q204" s="157"/>
      <c r="R204" s="157"/>
      <c r="S204" s="177"/>
      <c r="T204" s="173"/>
      <c r="U204" s="157">
        <v>3</v>
      </c>
      <c r="V204" s="157"/>
      <c r="W204" s="177"/>
    </row>
    <row r="205" spans="1:23" x14ac:dyDescent="0.25">
      <c r="A205">
        <v>200</v>
      </c>
      <c r="B205" s="181" t="s">
        <v>147</v>
      </c>
      <c r="C205" s="182" t="s">
        <v>305</v>
      </c>
      <c r="D205" s="176"/>
      <c r="E205" s="157">
        <v>3</v>
      </c>
      <c r="F205" s="157">
        <v>1</v>
      </c>
      <c r="G205" s="177">
        <v>1</v>
      </c>
      <c r="H205" s="176"/>
      <c r="I205" s="157">
        <v>8</v>
      </c>
      <c r="J205" s="157">
        <v>1</v>
      </c>
      <c r="K205" s="177">
        <v>4</v>
      </c>
      <c r="L205" s="176"/>
      <c r="M205" s="157"/>
      <c r="N205" s="157"/>
      <c r="O205" s="178"/>
      <c r="P205" s="176">
        <v>1</v>
      </c>
      <c r="Q205" s="157"/>
      <c r="R205" s="157">
        <v>1</v>
      </c>
      <c r="S205" s="177"/>
      <c r="T205" s="173"/>
      <c r="U205" s="157"/>
      <c r="V205" s="157"/>
      <c r="W205" s="177">
        <v>2</v>
      </c>
    </row>
    <row r="206" spans="1:23" x14ac:dyDescent="0.25">
      <c r="A206">
        <v>201</v>
      </c>
      <c r="B206" s="181" t="s">
        <v>209</v>
      </c>
      <c r="C206" s="182" t="s">
        <v>208</v>
      </c>
      <c r="D206" s="176">
        <v>1</v>
      </c>
      <c r="E206" s="157">
        <v>2</v>
      </c>
      <c r="F206" s="157"/>
      <c r="G206" s="177"/>
      <c r="H206" s="176">
        <v>1</v>
      </c>
      <c r="I206" s="157"/>
      <c r="J206" s="157"/>
      <c r="K206" s="177"/>
      <c r="L206" s="176"/>
      <c r="M206" s="157"/>
      <c r="N206" s="157"/>
      <c r="O206" s="178"/>
      <c r="P206" s="176">
        <v>1</v>
      </c>
      <c r="Q206" s="157">
        <v>1</v>
      </c>
      <c r="R206" s="157"/>
      <c r="S206" s="177"/>
      <c r="T206" s="173"/>
      <c r="U206" s="157"/>
      <c r="V206" s="157"/>
      <c r="W206" s="177"/>
    </row>
    <row r="207" spans="1:23" x14ac:dyDescent="0.25">
      <c r="A207">
        <v>202</v>
      </c>
      <c r="B207" s="181" t="s">
        <v>209</v>
      </c>
      <c r="C207" s="182" t="s">
        <v>477</v>
      </c>
      <c r="D207" s="176"/>
      <c r="E207" s="157"/>
      <c r="F207" s="157">
        <v>1</v>
      </c>
      <c r="G207" s="177">
        <v>1</v>
      </c>
      <c r="H207" s="176"/>
      <c r="I207" s="157"/>
      <c r="J207" s="157"/>
      <c r="K207" s="177"/>
      <c r="L207" s="176"/>
      <c r="M207" s="157"/>
      <c r="N207" s="157"/>
      <c r="O207" s="178"/>
      <c r="P207" s="176"/>
      <c r="Q207" s="157"/>
      <c r="R207" s="157"/>
      <c r="S207" s="177"/>
      <c r="T207" s="173"/>
      <c r="U207" s="157"/>
      <c r="V207" s="157"/>
      <c r="W207" s="177"/>
    </row>
    <row r="208" spans="1:23" x14ac:dyDescent="0.25">
      <c r="A208">
        <v>203</v>
      </c>
      <c r="B208" s="181" t="s">
        <v>209</v>
      </c>
      <c r="C208" s="182" t="s">
        <v>224</v>
      </c>
      <c r="D208" s="176"/>
      <c r="E208" s="157">
        <v>1</v>
      </c>
      <c r="F208" s="157"/>
      <c r="G208" s="177"/>
      <c r="H208" s="176"/>
      <c r="I208" s="157"/>
      <c r="J208" s="157"/>
      <c r="K208" s="177"/>
      <c r="L208" s="176"/>
      <c r="M208" s="157"/>
      <c r="N208" s="157"/>
      <c r="O208" s="178"/>
      <c r="P208" s="176"/>
      <c r="Q208" s="157">
        <v>1</v>
      </c>
      <c r="R208" s="157"/>
      <c r="S208" s="177"/>
      <c r="T208" s="173"/>
      <c r="U208" s="157"/>
      <c r="V208" s="157"/>
      <c r="W208" s="177"/>
    </row>
    <row r="209" spans="1:23" x14ac:dyDescent="0.25">
      <c r="A209">
        <v>204</v>
      </c>
      <c r="B209" s="181" t="s">
        <v>209</v>
      </c>
      <c r="C209" s="182" t="s">
        <v>264</v>
      </c>
      <c r="D209" s="176"/>
      <c r="E209" s="157"/>
      <c r="F209" s="157"/>
      <c r="G209" s="177">
        <v>1</v>
      </c>
      <c r="H209" s="176"/>
      <c r="I209" s="157"/>
      <c r="J209" s="157"/>
      <c r="K209" s="177">
        <v>1</v>
      </c>
      <c r="L209" s="176"/>
      <c r="M209" s="157"/>
      <c r="N209" s="157"/>
      <c r="O209" s="178"/>
      <c r="P209" s="176">
        <v>1</v>
      </c>
      <c r="Q209" s="157"/>
      <c r="R209" s="157"/>
      <c r="S209" s="177">
        <v>1</v>
      </c>
      <c r="T209" s="173"/>
      <c r="U209" s="157"/>
      <c r="V209" s="157"/>
      <c r="W209" s="177"/>
    </row>
    <row r="210" spans="1:23" x14ac:dyDescent="0.25">
      <c r="A210">
        <v>205</v>
      </c>
      <c r="B210" s="181" t="s">
        <v>209</v>
      </c>
      <c r="C210" s="182" t="s">
        <v>478</v>
      </c>
      <c r="D210" s="176"/>
      <c r="E210" s="157"/>
      <c r="F210" s="157">
        <v>1</v>
      </c>
      <c r="G210" s="177"/>
      <c r="H210" s="176"/>
      <c r="I210" s="157"/>
      <c r="J210" s="157"/>
      <c r="K210" s="177"/>
      <c r="L210" s="176"/>
      <c r="M210" s="157"/>
      <c r="N210" s="157"/>
      <c r="O210" s="178"/>
      <c r="P210" s="176"/>
      <c r="Q210" s="157"/>
      <c r="R210" s="157"/>
      <c r="S210" s="177"/>
      <c r="T210" s="173"/>
      <c r="U210" s="157"/>
      <c r="V210" s="157"/>
      <c r="W210" s="177"/>
    </row>
    <row r="211" spans="1:23" x14ac:dyDescent="0.25">
      <c r="A211">
        <v>206</v>
      </c>
      <c r="B211" s="181" t="s">
        <v>209</v>
      </c>
      <c r="C211" s="182" t="s">
        <v>479</v>
      </c>
      <c r="D211" s="176"/>
      <c r="E211" s="157">
        <v>1</v>
      </c>
      <c r="F211" s="157"/>
      <c r="G211" s="177"/>
      <c r="H211" s="176"/>
      <c r="I211" s="157"/>
      <c r="J211" s="157"/>
      <c r="K211" s="177"/>
      <c r="L211" s="176"/>
      <c r="M211" s="157"/>
      <c r="N211" s="157"/>
      <c r="O211" s="178"/>
      <c r="P211" s="176"/>
      <c r="Q211" s="157"/>
      <c r="R211" s="157"/>
      <c r="S211" s="177"/>
      <c r="T211" s="173"/>
      <c r="U211" s="157"/>
      <c r="V211" s="157"/>
      <c r="W211" s="177"/>
    </row>
    <row r="212" spans="1:23" x14ac:dyDescent="0.25">
      <c r="A212">
        <v>207</v>
      </c>
      <c r="B212" s="181" t="s">
        <v>194</v>
      </c>
      <c r="C212" s="182" t="s">
        <v>310</v>
      </c>
      <c r="D212" s="176"/>
      <c r="E212" s="157">
        <v>2</v>
      </c>
      <c r="F212" s="157">
        <v>1</v>
      </c>
      <c r="G212" s="177"/>
      <c r="H212" s="176"/>
      <c r="I212" s="157">
        <v>3</v>
      </c>
      <c r="J212" s="157"/>
      <c r="K212" s="177">
        <v>1</v>
      </c>
      <c r="L212" s="176"/>
      <c r="M212" s="157"/>
      <c r="N212" s="157">
        <v>1</v>
      </c>
      <c r="O212" s="178"/>
      <c r="P212" s="176"/>
      <c r="Q212" s="157"/>
      <c r="R212" s="157"/>
      <c r="S212" s="177"/>
      <c r="T212" s="173"/>
      <c r="U212" s="157">
        <v>2</v>
      </c>
      <c r="V212" s="157"/>
      <c r="W212" s="177"/>
    </row>
    <row r="213" spans="1:23" x14ac:dyDescent="0.25">
      <c r="A213">
        <v>208</v>
      </c>
      <c r="B213" s="181" t="s">
        <v>194</v>
      </c>
      <c r="C213" s="182" t="s">
        <v>257</v>
      </c>
      <c r="D213" s="176"/>
      <c r="E213" s="157"/>
      <c r="F213" s="157"/>
      <c r="G213" s="177"/>
      <c r="H213" s="176"/>
      <c r="I213" s="157"/>
      <c r="J213" s="157">
        <v>2</v>
      </c>
      <c r="K213" s="177"/>
      <c r="L213" s="176"/>
      <c r="M213" s="157"/>
      <c r="N213" s="157"/>
      <c r="O213" s="178"/>
      <c r="P213" s="176"/>
      <c r="Q213" s="157"/>
      <c r="R213" s="157">
        <v>2</v>
      </c>
      <c r="S213" s="177">
        <v>1</v>
      </c>
      <c r="T213" s="173"/>
      <c r="U213" s="157"/>
      <c r="V213" s="157"/>
      <c r="W213" s="177"/>
    </row>
    <row r="214" spans="1:23" x14ac:dyDescent="0.25">
      <c r="A214">
        <v>209</v>
      </c>
      <c r="B214" s="181" t="s">
        <v>194</v>
      </c>
      <c r="C214" s="182" t="s">
        <v>319</v>
      </c>
      <c r="D214" s="176">
        <v>1</v>
      </c>
      <c r="E214" s="157"/>
      <c r="F214" s="157">
        <v>1</v>
      </c>
      <c r="G214" s="177"/>
      <c r="H214" s="176"/>
      <c r="I214" s="157"/>
      <c r="J214" s="157"/>
      <c r="K214" s="177"/>
      <c r="L214" s="176"/>
      <c r="M214" s="157"/>
      <c r="N214" s="157"/>
      <c r="O214" s="178"/>
      <c r="P214" s="176"/>
      <c r="Q214" s="157"/>
      <c r="R214" s="157">
        <v>1</v>
      </c>
      <c r="S214" s="177"/>
      <c r="T214" s="173"/>
      <c r="U214" s="157"/>
      <c r="V214" s="157"/>
      <c r="W214" s="177"/>
    </row>
    <row r="215" spans="1:23" x14ac:dyDescent="0.25">
      <c r="A215">
        <v>210</v>
      </c>
      <c r="B215" s="181" t="s">
        <v>194</v>
      </c>
      <c r="C215" s="182" t="s">
        <v>480</v>
      </c>
      <c r="D215" s="176"/>
      <c r="E215" s="157"/>
      <c r="F215" s="157"/>
      <c r="G215" s="177">
        <v>4</v>
      </c>
      <c r="H215" s="176"/>
      <c r="I215" s="157"/>
      <c r="J215" s="157"/>
      <c r="K215" s="177"/>
      <c r="L215" s="176"/>
      <c r="M215" s="157"/>
      <c r="N215" s="157"/>
      <c r="O215" s="178"/>
      <c r="P215" s="176"/>
      <c r="Q215" s="157"/>
      <c r="R215" s="157"/>
      <c r="S215" s="177"/>
      <c r="T215" s="173"/>
      <c r="U215" s="157"/>
      <c r="V215" s="157"/>
      <c r="W215" s="177"/>
    </row>
    <row r="216" spans="1:23" x14ac:dyDescent="0.25">
      <c r="A216">
        <v>211</v>
      </c>
      <c r="B216" s="181" t="s">
        <v>194</v>
      </c>
      <c r="C216" s="182" t="s">
        <v>481</v>
      </c>
      <c r="D216" s="176"/>
      <c r="E216" s="157"/>
      <c r="F216" s="157"/>
      <c r="G216" s="177"/>
      <c r="H216" s="176"/>
      <c r="I216" s="157"/>
      <c r="J216" s="157"/>
      <c r="K216" s="177"/>
      <c r="L216" s="176"/>
      <c r="M216" s="157"/>
      <c r="N216" s="157"/>
      <c r="O216" s="178"/>
      <c r="P216" s="176"/>
      <c r="Q216" s="157"/>
      <c r="R216" s="157"/>
      <c r="S216" s="177"/>
      <c r="T216" s="173"/>
      <c r="U216" s="157">
        <v>1</v>
      </c>
      <c r="V216" s="157"/>
      <c r="W216" s="177"/>
    </row>
    <row r="217" spans="1:23" x14ac:dyDescent="0.25">
      <c r="A217">
        <v>212</v>
      </c>
      <c r="B217" s="181" t="s">
        <v>194</v>
      </c>
      <c r="C217" s="182" t="s">
        <v>316</v>
      </c>
      <c r="D217" s="176"/>
      <c r="E217" s="157"/>
      <c r="F217" s="157">
        <v>1</v>
      </c>
      <c r="G217" s="177"/>
      <c r="H217" s="176"/>
      <c r="I217" s="157"/>
      <c r="J217" s="157"/>
      <c r="K217" s="177"/>
      <c r="L217" s="176"/>
      <c r="M217" s="157"/>
      <c r="N217" s="157">
        <v>1</v>
      </c>
      <c r="O217" s="178"/>
      <c r="P217" s="176"/>
      <c r="Q217" s="157"/>
      <c r="R217" s="157">
        <v>1</v>
      </c>
      <c r="S217" s="177"/>
      <c r="T217" s="173"/>
      <c r="U217" s="157"/>
      <c r="V217" s="157"/>
      <c r="W217" s="177"/>
    </row>
    <row r="218" spans="1:23" x14ac:dyDescent="0.25">
      <c r="A218">
        <v>213</v>
      </c>
      <c r="B218" s="181" t="s">
        <v>194</v>
      </c>
      <c r="C218" s="182" t="s">
        <v>482</v>
      </c>
      <c r="D218" s="176"/>
      <c r="E218" s="157">
        <v>2</v>
      </c>
      <c r="F218" s="157"/>
      <c r="G218" s="177">
        <v>1</v>
      </c>
      <c r="H218" s="176"/>
      <c r="I218" s="157">
        <v>3</v>
      </c>
      <c r="J218" s="157"/>
      <c r="K218" s="177"/>
      <c r="L218" s="176"/>
      <c r="M218" s="157"/>
      <c r="N218" s="157"/>
      <c r="O218" s="178"/>
      <c r="P218" s="176"/>
      <c r="Q218" s="157"/>
      <c r="R218" s="157"/>
      <c r="S218" s="177"/>
      <c r="T218" s="173"/>
      <c r="U218" s="157"/>
      <c r="V218" s="157"/>
      <c r="W218" s="177"/>
    </row>
    <row r="219" spans="1:23" x14ac:dyDescent="0.25">
      <c r="A219">
        <v>214</v>
      </c>
      <c r="B219" s="181" t="s">
        <v>194</v>
      </c>
      <c r="C219" s="182" t="s">
        <v>483</v>
      </c>
      <c r="D219" s="176"/>
      <c r="E219" s="157"/>
      <c r="F219" s="157"/>
      <c r="G219" s="177">
        <v>1</v>
      </c>
      <c r="H219" s="176"/>
      <c r="I219" s="157"/>
      <c r="J219" s="157"/>
      <c r="K219" s="177"/>
      <c r="L219" s="176"/>
      <c r="M219" s="157"/>
      <c r="N219" s="157"/>
      <c r="O219" s="178"/>
      <c r="P219" s="176"/>
      <c r="Q219" s="157"/>
      <c r="R219" s="157"/>
      <c r="S219" s="177"/>
      <c r="T219" s="173"/>
      <c r="U219" s="157"/>
      <c r="V219" s="157"/>
      <c r="W219" s="177"/>
    </row>
    <row r="220" spans="1:23" x14ac:dyDescent="0.25">
      <c r="A220">
        <v>215</v>
      </c>
      <c r="B220" s="181" t="s">
        <v>194</v>
      </c>
      <c r="C220" s="182" t="s">
        <v>272</v>
      </c>
      <c r="D220" s="176"/>
      <c r="E220" s="157"/>
      <c r="F220" s="157"/>
      <c r="G220" s="177"/>
      <c r="H220" s="176"/>
      <c r="I220" s="157"/>
      <c r="J220" s="157"/>
      <c r="K220" s="177"/>
      <c r="L220" s="176"/>
      <c r="M220" s="157"/>
      <c r="N220" s="157"/>
      <c r="O220" s="178"/>
      <c r="P220" s="176"/>
      <c r="Q220" s="157"/>
      <c r="R220" s="157"/>
      <c r="S220" s="177">
        <v>1</v>
      </c>
      <c r="T220" s="173"/>
      <c r="U220" s="157"/>
      <c r="V220" s="157"/>
      <c r="W220" s="177"/>
    </row>
    <row r="221" spans="1:23" x14ac:dyDescent="0.25">
      <c r="A221">
        <v>216</v>
      </c>
      <c r="B221" s="181" t="s">
        <v>194</v>
      </c>
      <c r="C221" s="182" t="s">
        <v>348</v>
      </c>
      <c r="D221" s="176"/>
      <c r="E221" s="157"/>
      <c r="F221" s="157"/>
      <c r="G221" s="177"/>
      <c r="H221" s="176"/>
      <c r="I221" s="157">
        <v>1</v>
      </c>
      <c r="J221" s="157"/>
      <c r="K221" s="177"/>
      <c r="L221" s="176"/>
      <c r="M221" s="157"/>
      <c r="N221" s="157"/>
      <c r="O221" s="178"/>
      <c r="P221" s="176">
        <v>1</v>
      </c>
      <c r="Q221" s="157"/>
      <c r="R221" s="157"/>
      <c r="S221" s="177"/>
      <c r="T221" s="173"/>
      <c r="U221" s="157"/>
      <c r="V221" s="157"/>
      <c r="W221" s="177"/>
    </row>
    <row r="222" spans="1:23" x14ac:dyDescent="0.25">
      <c r="A222">
        <v>217</v>
      </c>
      <c r="B222" s="181" t="s">
        <v>194</v>
      </c>
      <c r="C222" s="182" t="s">
        <v>193</v>
      </c>
      <c r="D222" s="176"/>
      <c r="E222" s="157"/>
      <c r="F222" s="157"/>
      <c r="G222" s="177"/>
      <c r="H222" s="176"/>
      <c r="I222" s="157"/>
      <c r="J222" s="157"/>
      <c r="K222" s="177"/>
      <c r="L222" s="176"/>
      <c r="M222" s="157"/>
      <c r="N222" s="157"/>
      <c r="O222" s="178"/>
      <c r="P222" s="176"/>
      <c r="Q222" s="157">
        <v>1</v>
      </c>
      <c r="R222" s="157"/>
      <c r="S222" s="177"/>
      <c r="T222" s="173"/>
      <c r="U222" s="157"/>
      <c r="V222" s="157"/>
      <c r="W222" s="177"/>
    </row>
    <row r="223" spans="1:23" x14ac:dyDescent="0.25">
      <c r="A223">
        <v>218</v>
      </c>
      <c r="B223" s="181" t="s">
        <v>270</v>
      </c>
      <c r="C223" s="182" t="s">
        <v>484</v>
      </c>
      <c r="D223" s="176"/>
      <c r="E223" s="157"/>
      <c r="F223" s="157"/>
      <c r="G223" s="177"/>
      <c r="H223" s="176"/>
      <c r="I223" s="157">
        <v>1</v>
      </c>
      <c r="J223" s="157"/>
      <c r="K223" s="177">
        <v>1</v>
      </c>
      <c r="L223" s="176"/>
      <c r="M223" s="157"/>
      <c r="N223" s="157"/>
      <c r="O223" s="178"/>
      <c r="P223" s="176"/>
      <c r="Q223" s="157"/>
      <c r="R223" s="157"/>
      <c r="S223" s="177"/>
      <c r="T223" s="173"/>
      <c r="U223" s="157"/>
      <c r="V223" s="157"/>
      <c r="W223" s="177"/>
    </row>
    <row r="224" spans="1:23" ht="30" x14ac:dyDescent="0.25">
      <c r="A224">
        <v>219</v>
      </c>
      <c r="B224" s="181" t="s">
        <v>270</v>
      </c>
      <c r="C224" s="182" t="s">
        <v>485</v>
      </c>
      <c r="D224" s="176"/>
      <c r="E224" s="157"/>
      <c r="F224" s="157"/>
      <c r="G224" s="177"/>
      <c r="H224" s="176"/>
      <c r="I224" s="157">
        <v>1</v>
      </c>
      <c r="J224" s="157"/>
      <c r="K224" s="177">
        <v>1</v>
      </c>
      <c r="L224" s="176"/>
      <c r="M224" s="157"/>
      <c r="N224" s="157"/>
      <c r="O224" s="178"/>
      <c r="P224" s="176"/>
      <c r="Q224" s="157"/>
      <c r="R224" s="157"/>
      <c r="S224" s="177"/>
      <c r="T224" s="173"/>
      <c r="U224" s="157"/>
      <c r="V224" s="157"/>
      <c r="W224" s="177"/>
    </row>
    <row r="225" spans="1:23" x14ac:dyDescent="0.25">
      <c r="A225">
        <v>220</v>
      </c>
      <c r="B225" s="181" t="s">
        <v>270</v>
      </c>
      <c r="C225" s="182" t="s">
        <v>269</v>
      </c>
      <c r="D225" s="176"/>
      <c r="E225" s="157"/>
      <c r="F225" s="157"/>
      <c r="G225" s="177"/>
      <c r="H225" s="176"/>
      <c r="I225" s="157"/>
      <c r="J225" s="157"/>
      <c r="K225" s="177"/>
      <c r="L225" s="176"/>
      <c r="M225" s="157"/>
      <c r="N225" s="157"/>
      <c r="O225" s="178">
        <v>19</v>
      </c>
      <c r="P225" s="176">
        <v>2</v>
      </c>
      <c r="Q225" s="157"/>
      <c r="R225" s="157"/>
      <c r="S225" s="177"/>
      <c r="T225" s="173"/>
      <c r="U225" s="157"/>
      <c r="V225" s="157"/>
      <c r="W225" s="177"/>
    </row>
    <row r="226" spans="1:23" x14ac:dyDescent="0.25">
      <c r="A226">
        <v>221</v>
      </c>
      <c r="B226" s="181" t="s">
        <v>270</v>
      </c>
      <c r="C226" s="182" t="s">
        <v>279</v>
      </c>
      <c r="D226" s="176"/>
      <c r="E226" s="157"/>
      <c r="F226" s="157"/>
      <c r="G226" s="177"/>
      <c r="H226" s="176">
        <v>1</v>
      </c>
      <c r="I226" s="157">
        <v>1</v>
      </c>
      <c r="J226" s="157">
        <v>1</v>
      </c>
      <c r="K226" s="177"/>
      <c r="L226" s="176"/>
      <c r="M226" s="157"/>
      <c r="N226" s="157">
        <v>2</v>
      </c>
      <c r="O226" s="178">
        <v>10</v>
      </c>
      <c r="P226" s="176">
        <v>1</v>
      </c>
      <c r="Q226" s="157"/>
      <c r="R226" s="157">
        <v>1</v>
      </c>
      <c r="S226" s="177"/>
      <c r="T226" s="173">
        <v>1</v>
      </c>
      <c r="U226" s="157"/>
      <c r="V226" s="157"/>
      <c r="W226" s="177"/>
    </row>
    <row r="227" spans="1:23" ht="30" x14ac:dyDescent="0.25">
      <c r="A227">
        <v>222</v>
      </c>
      <c r="B227" s="181" t="s">
        <v>270</v>
      </c>
      <c r="C227" s="182" t="s">
        <v>317</v>
      </c>
      <c r="D227" s="176">
        <v>1</v>
      </c>
      <c r="E227" s="157"/>
      <c r="F227" s="157"/>
      <c r="G227" s="177"/>
      <c r="H227" s="176"/>
      <c r="I227" s="157"/>
      <c r="J227" s="157"/>
      <c r="K227" s="177"/>
      <c r="L227" s="176"/>
      <c r="M227" s="157"/>
      <c r="N227" s="157">
        <v>3</v>
      </c>
      <c r="O227" s="178"/>
      <c r="P227" s="176">
        <v>1</v>
      </c>
      <c r="Q227" s="157"/>
      <c r="R227" s="157"/>
      <c r="S227" s="177"/>
      <c r="T227" s="173"/>
      <c r="U227" s="157"/>
      <c r="V227" s="157"/>
      <c r="W227" s="177"/>
    </row>
    <row r="228" spans="1:23" x14ac:dyDescent="0.25">
      <c r="A228">
        <v>223</v>
      </c>
      <c r="B228" s="181" t="s">
        <v>137</v>
      </c>
      <c r="C228" s="182" t="s">
        <v>486</v>
      </c>
      <c r="D228" s="176"/>
      <c r="E228" s="157"/>
      <c r="F228" s="157"/>
      <c r="G228" s="177"/>
      <c r="H228" s="176"/>
      <c r="I228" s="157"/>
      <c r="J228" s="157"/>
      <c r="K228" s="177"/>
      <c r="L228" s="176"/>
      <c r="M228" s="157"/>
      <c r="N228" s="157"/>
      <c r="O228" s="178"/>
      <c r="P228" s="176"/>
      <c r="Q228" s="157"/>
      <c r="R228" s="157"/>
      <c r="S228" s="177"/>
      <c r="T228" s="173"/>
      <c r="U228" s="157">
        <v>4</v>
      </c>
      <c r="V228" s="157">
        <v>1</v>
      </c>
      <c r="W228" s="177"/>
    </row>
    <row r="229" spans="1:23" x14ac:dyDescent="0.25">
      <c r="A229">
        <v>224</v>
      </c>
      <c r="B229" s="181" t="s">
        <v>137</v>
      </c>
      <c r="C229" s="182" t="s">
        <v>138</v>
      </c>
      <c r="D229" s="176"/>
      <c r="E229" s="157"/>
      <c r="F229" s="157"/>
      <c r="G229" s="177">
        <v>1</v>
      </c>
      <c r="H229" s="176"/>
      <c r="I229" s="157">
        <v>2</v>
      </c>
      <c r="J229" s="157"/>
      <c r="K229" s="177"/>
      <c r="L229" s="176"/>
      <c r="M229" s="157"/>
      <c r="N229" s="157"/>
      <c r="O229" s="178"/>
      <c r="P229" s="176"/>
      <c r="Q229" s="157">
        <v>3</v>
      </c>
      <c r="R229" s="157"/>
      <c r="S229" s="177"/>
      <c r="T229" s="173"/>
      <c r="U229" s="157"/>
      <c r="V229" s="157"/>
      <c r="W229" s="177"/>
    </row>
    <row r="230" spans="1:23" x14ac:dyDescent="0.25">
      <c r="A230">
        <v>225</v>
      </c>
      <c r="B230" s="181" t="s">
        <v>137</v>
      </c>
      <c r="C230" s="182" t="s">
        <v>136</v>
      </c>
      <c r="D230" s="176"/>
      <c r="E230" s="157"/>
      <c r="F230" s="157"/>
      <c r="G230" s="177"/>
      <c r="H230" s="176"/>
      <c r="I230" s="157"/>
      <c r="J230" s="157"/>
      <c r="K230" s="177"/>
      <c r="L230" s="176"/>
      <c r="M230" s="157"/>
      <c r="N230" s="157"/>
      <c r="O230" s="178"/>
      <c r="P230" s="176"/>
      <c r="Q230" s="157">
        <v>1</v>
      </c>
      <c r="R230" s="157"/>
      <c r="S230" s="177"/>
      <c r="T230" s="173"/>
      <c r="U230" s="157"/>
      <c r="V230" s="157"/>
      <c r="W230" s="177"/>
    </row>
    <row r="231" spans="1:23" x14ac:dyDescent="0.25">
      <c r="A231">
        <v>226</v>
      </c>
      <c r="B231" s="181" t="s">
        <v>137</v>
      </c>
      <c r="C231" s="182" t="s">
        <v>487</v>
      </c>
      <c r="D231" s="176"/>
      <c r="E231" s="157"/>
      <c r="F231" s="157"/>
      <c r="G231" s="177"/>
      <c r="H231" s="176"/>
      <c r="I231" s="157">
        <v>1</v>
      </c>
      <c r="J231" s="157"/>
      <c r="K231" s="177"/>
      <c r="L231" s="176"/>
      <c r="M231" s="157"/>
      <c r="N231" s="157"/>
      <c r="O231" s="178"/>
      <c r="P231" s="176"/>
      <c r="Q231" s="157"/>
      <c r="R231" s="157"/>
      <c r="S231" s="177"/>
      <c r="T231" s="173"/>
      <c r="U231" s="157"/>
      <c r="V231" s="157"/>
      <c r="W231" s="177"/>
    </row>
    <row r="232" spans="1:23" x14ac:dyDescent="0.25">
      <c r="A232">
        <v>227</v>
      </c>
      <c r="B232" s="181" t="s">
        <v>137</v>
      </c>
      <c r="C232" s="182" t="s">
        <v>298</v>
      </c>
      <c r="D232" s="176"/>
      <c r="E232" s="157"/>
      <c r="F232" s="157"/>
      <c r="G232" s="177"/>
      <c r="H232" s="176"/>
      <c r="I232" s="157"/>
      <c r="J232" s="157"/>
      <c r="K232" s="177"/>
      <c r="L232" s="176"/>
      <c r="M232" s="157"/>
      <c r="N232" s="157"/>
      <c r="O232" s="178"/>
      <c r="P232" s="176"/>
      <c r="Q232" s="157"/>
      <c r="R232" s="157"/>
      <c r="S232" s="177">
        <v>1</v>
      </c>
      <c r="T232" s="173"/>
      <c r="U232" s="157"/>
      <c r="V232" s="157"/>
      <c r="W232" s="177"/>
    </row>
    <row r="233" spans="1:23" x14ac:dyDescent="0.25">
      <c r="A233">
        <v>228</v>
      </c>
      <c r="B233" s="181" t="s">
        <v>137</v>
      </c>
      <c r="C233" s="182" t="s">
        <v>163</v>
      </c>
      <c r="D233" s="176"/>
      <c r="E233" s="157"/>
      <c r="F233" s="157"/>
      <c r="G233" s="177"/>
      <c r="H233" s="176"/>
      <c r="I233" s="157"/>
      <c r="J233" s="157"/>
      <c r="K233" s="177"/>
      <c r="L233" s="176"/>
      <c r="M233" s="157"/>
      <c r="N233" s="157"/>
      <c r="O233" s="178"/>
      <c r="P233" s="176"/>
      <c r="Q233" s="157">
        <v>1</v>
      </c>
      <c r="R233" s="157"/>
      <c r="S233" s="177">
        <v>1</v>
      </c>
      <c r="T233" s="173"/>
      <c r="U233" s="157"/>
      <c r="V233" s="157"/>
      <c r="W233" s="177"/>
    </row>
    <row r="234" spans="1:23" x14ac:dyDescent="0.25">
      <c r="A234">
        <v>229</v>
      </c>
      <c r="B234" s="181" t="s">
        <v>137</v>
      </c>
      <c r="C234" s="182" t="s">
        <v>488</v>
      </c>
      <c r="D234" s="176"/>
      <c r="E234" s="157"/>
      <c r="F234" s="157"/>
      <c r="G234" s="177"/>
      <c r="H234" s="176"/>
      <c r="I234" s="157">
        <v>2</v>
      </c>
      <c r="J234" s="157"/>
      <c r="K234" s="177"/>
      <c r="L234" s="176"/>
      <c r="M234" s="157"/>
      <c r="N234" s="157"/>
      <c r="O234" s="178"/>
      <c r="P234" s="176"/>
      <c r="Q234" s="157"/>
      <c r="R234" s="157"/>
      <c r="S234" s="177"/>
      <c r="T234" s="173"/>
      <c r="U234" s="157"/>
      <c r="V234" s="157"/>
      <c r="W234" s="177"/>
    </row>
    <row r="235" spans="1:23" x14ac:dyDescent="0.25">
      <c r="A235">
        <v>230</v>
      </c>
      <c r="B235" s="181" t="s">
        <v>137</v>
      </c>
      <c r="C235" s="182" t="s">
        <v>277</v>
      </c>
      <c r="D235" s="176"/>
      <c r="E235" s="157"/>
      <c r="F235" s="157"/>
      <c r="G235" s="177"/>
      <c r="H235" s="176"/>
      <c r="I235" s="157">
        <v>2</v>
      </c>
      <c r="J235" s="157"/>
      <c r="K235" s="177"/>
      <c r="L235" s="176"/>
      <c r="M235" s="157"/>
      <c r="N235" s="157"/>
      <c r="O235" s="178"/>
      <c r="P235" s="176"/>
      <c r="Q235" s="157"/>
      <c r="R235" s="157"/>
      <c r="S235" s="177">
        <v>1</v>
      </c>
      <c r="T235" s="173"/>
      <c r="U235" s="157">
        <v>1</v>
      </c>
      <c r="V235" s="157"/>
      <c r="W235" s="177">
        <v>2</v>
      </c>
    </row>
    <row r="236" spans="1:23" x14ac:dyDescent="0.25">
      <c r="A236">
        <v>231</v>
      </c>
      <c r="B236" s="181" t="s">
        <v>179</v>
      </c>
      <c r="C236" s="182" t="s">
        <v>489</v>
      </c>
      <c r="D236" s="176"/>
      <c r="E236" s="157"/>
      <c r="F236" s="157"/>
      <c r="G236" s="177"/>
      <c r="H236" s="176"/>
      <c r="I236" s="157">
        <v>3</v>
      </c>
      <c r="J236" s="157"/>
      <c r="K236" s="177"/>
      <c r="L236" s="176"/>
      <c r="M236" s="157"/>
      <c r="N236" s="157"/>
      <c r="O236" s="178"/>
      <c r="P236" s="176"/>
      <c r="Q236" s="157"/>
      <c r="R236" s="157"/>
      <c r="S236" s="177"/>
      <c r="T236" s="173"/>
      <c r="U236" s="157"/>
      <c r="V236" s="157"/>
      <c r="W236" s="177"/>
    </row>
    <row r="237" spans="1:23" x14ac:dyDescent="0.25">
      <c r="A237">
        <v>232</v>
      </c>
      <c r="B237" s="181" t="s">
        <v>179</v>
      </c>
      <c r="C237" s="182" t="s">
        <v>490</v>
      </c>
      <c r="D237" s="176"/>
      <c r="E237" s="157"/>
      <c r="F237" s="157"/>
      <c r="G237" s="177"/>
      <c r="H237" s="176"/>
      <c r="I237" s="157"/>
      <c r="J237" s="157"/>
      <c r="K237" s="177"/>
      <c r="L237" s="176"/>
      <c r="M237" s="157"/>
      <c r="N237" s="157"/>
      <c r="O237" s="178"/>
      <c r="P237" s="176"/>
      <c r="Q237" s="157"/>
      <c r="R237" s="157"/>
      <c r="S237" s="177"/>
      <c r="T237" s="173"/>
      <c r="U237" s="157">
        <v>1</v>
      </c>
      <c r="V237" s="157">
        <v>1</v>
      </c>
      <c r="W237" s="177"/>
    </row>
    <row r="238" spans="1:23" x14ac:dyDescent="0.25">
      <c r="A238">
        <v>233</v>
      </c>
      <c r="B238" s="181" t="s">
        <v>179</v>
      </c>
      <c r="C238" s="182" t="s">
        <v>178</v>
      </c>
      <c r="D238" s="176"/>
      <c r="E238" s="157"/>
      <c r="F238" s="157"/>
      <c r="G238" s="177"/>
      <c r="H238" s="176"/>
      <c r="I238" s="157"/>
      <c r="J238" s="157"/>
      <c r="K238" s="177"/>
      <c r="L238" s="176"/>
      <c r="M238" s="157"/>
      <c r="N238" s="157"/>
      <c r="O238" s="178"/>
      <c r="P238" s="176"/>
      <c r="Q238" s="157">
        <v>1</v>
      </c>
      <c r="R238" s="157"/>
      <c r="S238" s="177"/>
      <c r="T238" s="173"/>
      <c r="U238" s="157"/>
      <c r="V238" s="157"/>
      <c r="W238" s="177"/>
    </row>
    <row r="239" spans="1:23" x14ac:dyDescent="0.25">
      <c r="A239">
        <v>234</v>
      </c>
      <c r="B239" s="181" t="s">
        <v>179</v>
      </c>
      <c r="C239" s="182" t="s">
        <v>491</v>
      </c>
      <c r="D239" s="176"/>
      <c r="E239" s="157"/>
      <c r="F239" s="157"/>
      <c r="G239" s="177"/>
      <c r="H239" s="176"/>
      <c r="I239" s="157"/>
      <c r="J239" s="157"/>
      <c r="K239" s="177"/>
      <c r="L239" s="176"/>
      <c r="M239" s="157"/>
      <c r="N239" s="157"/>
      <c r="O239" s="178"/>
      <c r="P239" s="176"/>
      <c r="Q239" s="157"/>
      <c r="R239" s="157"/>
      <c r="S239" s="177"/>
      <c r="T239" s="173"/>
      <c r="U239" s="157"/>
      <c r="V239" s="157">
        <v>1</v>
      </c>
      <c r="W239" s="177"/>
    </row>
    <row r="240" spans="1:23" ht="30" x14ac:dyDescent="0.25">
      <c r="A240">
        <v>235</v>
      </c>
      <c r="B240" s="181" t="s">
        <v>199</v>
      </c>
      <c r="C240" s="182" t="s">
        <v>492</v>
      </c>
      <c r="D240" s="176"/>
      <c r="E240" s="157"/>
      <c r="F240" s="157">
        <v>1</v>
      </c>
      <c r="G240" s="177"/>
      <c r="H240" s="176"/>
      <c r="I240" s="157"/>
      <c r="J240" s="157"/>
      <c r="K240" s="177"/>
      <c r="L240" s="176"/>
      <c r="M240" s="157"/>
      <c r="N240" s="157"/>
      <c r="O240" s="178"/>
      <c r="P240" s="176"/>
      <c r="Q240" s="157"/>
      <c r="R240" s="157"/>
      <c r="S240" s="177"/>
      <c r="T240" s="173"/>
      <c r="U240" s="157"/>
      <c r="V240" s="157"/>
      <c r="W240" s="177"/>
    </row>
    <row r="241" spans="1:23" ht="30" x14ac:dyDescent="0.25">
      <c r="A241">
        <v>236</v>
      </c>
      <c r="B241" s="181" t="s">
        <v>199</v>
      </c>
      <c r="C241" s="182" t="s">
        <v>213</v>
      </c>
      <c r="D241" s="176"/>
      <c r="E241" s="157"/>
      <c r="F241" s="157"/>
      <c r="G241" s="177"/>
      <c r="H241" s="176"/>
      <c r="I241" s="157"/>
      <c r="J241" s="157"/>
      <c r="K241" s="177"/>
      <c r="L241" s="176"/>
      <c r="M241" s="157"/>
      <c r="N241" s="157"/>
      <c r="O241" s="178"/>
      <c r="P241" s="176"/>
      <c r="Q241" s="157">
        <v>1</v>
      </c>
      <c r="R241" s="157"/>
      <c r="S241" s="177"/>
      <c r="T241" s="173"/>
      <c r="U241" s="157"/>
      <c r="V241" s="157"/>
      <c r="W241" s="177"/>
    </row>
    <row r="242" spans="1:23" x14ac:dyDescent="0.25">
      <c r="A242">
        <v>237</v>
      </c>
      <c r="B242" s="181" t="s">
        <v>199</v>
      </c>
      <c r="C242" s="182" t="s">
        <v>493</v>
      </c>
      <c r="D242" s="176"/>
      <c r="E242" s="157"/>
      <c r="F242" s="157"/>
      <c r="G242" s="177">
        <v>1</v>
      </c>
      <c r="H242" s="176"/>
      <c r="I242" s="157"/>
      <c r="J242" s="157"/>
      <c r="K242" s="177"/>
      <c r="L242" s="176"/>
      <c r="M242" s="157"/>
      <c r="N242" s="157"/>
      <c r="O242" s="178"/>
      <c r="P242" s="176"/>
      <c r="Q242" s="157"/>
      <c r="R242" s="157"/>
      <c r="S242" s="177"/>
      <c r="T242" s="173"/>
      <c r="U242" s="157"/>
      <c r="V242" s="157"/>
      <c r="W242" s="177"/>
    </row>
    <row r="243" spans="1:23" x14ac:dyDescent="0.25">
      <c r="A243">
        <v>238</v>
      </c>
      <c r="B243" s="181" t="s">
        <v>199</v>
      </c>
      <c r="C243" s="182" t="s">
        <v>233</v>
      </c>
      <c r="D243" s="176"/>
      <c r="E243" s="157"/>
      <c r="F243" s="157"/>
      <c r="G243" s="177"/>
      <c r="H243" s="176"/>
      <c r="I243" s="157"/>
      <c r="J243" s="157"/>
      <c r="K243" s="177"/>
      <c r="L243" s="176"/>
      <c r="M243" s="157"/>
      <c r="N243" s="157"/>
      <c r="O243" s="178"/>
      <c r="P243" s="176"/>
      <c r="Q243" s="157">
        <v>1</v>
      </c>
      <c r="R243" s="157"/>
      <c r="S243" s="177"/>
      <c r="T243" s="173"/>
      <c r="U243" s="157"/>
      <c r="V243" s="157"/>
      <c r="W243" s="177"/>
    </row>
    <row r="244" spans="1:23" x14ac:dyDescent="0.25">
      <c r="A244">
        <v>239</v>
      </c>
      <c r="B244" s="181" t="s">
        <v>199</v>
      </c>
      <c r="C244" s="182" t="s">
        <v>494</v>
      </c>
      <c r="D244" s="176"/>
      <c r="E244" s="157">
        <v>1</v>
      </c>
      <c r="F244" s="157"/>
      <c r="G244" s="177">
        <v>1</v>
      </c>
      <c r="H244" s="176">
        <v>2</v>
      </c>
      <c r="I244" s="157"/>
      <c r="J244" s="157"/>
      <c r="K244" s="177"/>
      <c r="L244" s="176"/>
      <c r="M244" s="157"/>
      <c r="N244" s="157"/>
      <c r="O244" s="178"/>
      <c r="P244" s="176"/>
      <c r="Q244" s="157"/>
      <c r="R244" s="157"/>
      <c r="S244" s="177"/>
      <c r="T244" s="173"/>
      <c r="U244" s="157"/>
      <c r="V244" s="157"/>
      <c r="W244" s="177"/>
    </row>
    <row r="245" spans="1:23" x14ac:dyDescent="0.25">
      <c r="A245">
        <v>240</v>
      </c>
      <c r="B245" s="181" t="s">
        <v>199</v>
      </c>
      <c r="C245" s="182" t="s">
        <v>495</v>
      </c>
      <c r="D245" s="176"/>
      <c r="E245" s="157">
        <v>1</v>
      </c>
      <c r="F245" s="157"/>
      <c r="G245" s="177">
        <v>1</v>
      </c>
      <c r="H245" s="176"/>
      <c r="I245" s="157"/>
      <c r="J245" s="157"/>
      <c r="K245" s="177"/>
      <c r="L245" s="176"/>
      <c r="M245" s="157"/>
      <c r="N245" s="157"/>
      <c r="O245" s="178"/>
      <c r="P245" s="176"/>
      <c r="Q245" s="157"/>
      <c r="R245" s="157"/>
      <c r="S245" s="177"/>
      <c r="T245" s="173"/>
      <c r="U245" s="157"/>
      <c r="V245" s="157"/>
      <c r="W245" s="177"/>
    </row>
    <row r="246" spans="1:23" x14ac:dyDescent="0.25">
      <c r="A246">
        <v>241</v>
      </c>
      <c r="B246" s="181" t="s">
        <v>199</v>
      </c>
      <c r="C246" s="182" t="s">
        <v>496</v>
      </c>
      <c r="D246" s="176"/>
      <c r="E246" s="157"/>
      <c r="F246" s="157"/>
      <c r="G246" s="177">
        <v>1</v>
      </c>
      <c r="H246" s="176"/>
      <c r="I246" s="157"/>
      <c r="J246" s="157"/>
      <c r="K246" s="177"/>
      <c r="L246" s="176"/>
      <c r="M246" s="157"/>
      <c r="N246" s="157"/>
      <c r="O246" s="178"/>
      <c r="P246" s="176"/>
      <c r="Q246" s="157"/>
      <c r="R246" s="157"/>
      <c r="S246" s="177"/>
      <c r="T246" s="173"/>
      <c r="U246" s="157"/>
      <c r="V246" s="157"/>
      <c r="W246" s="177"/>
    </row>
    <row r="247" spans="1:23" x14ac:dyDescent="0.25">
      <c r="A247">
        <v>242</v>
      </c>
      <c r="B247" s="181" t="s">
        <v>199</v>
      </c>
      <c r="C247" s="182" t="s">
        <v>198</v>
      </c>
      <c r="D247" s="176"/>
      <c r="E247" s="157"/>
      <c r="F247" s="157"/>
      <c r="G247" s="177">
        <v>1</v>
      </c>
      <c r="H247" s="176"/>
      <c r="I247" s="157"/>
      <c r="J247" s="157"/>
      <c r="K247" s="177"/>
      <c r="L247" s="176"/>
      <c r="M247" s="157"/>
      <c r="N247" s="157"/>
      <c r="O247" s="178"/>
      <c r="P247" s="176"/>
      <c r="Q247" s="157">
        <v>1</v>
      </c>
      <c r="R247" s="157"/>
      <c r="S247" s="177"/>
      <c r="T247" s="173"/>
      <c r="U247" s="157"/>
      <c r="V247" s="157"/>
      <c r="W247" s="177"/>
    </row>
    <row r="248" spans="1:23" ht="30" x14ac:dyDescent="0.25">
      <c r="A248">
        <v>243</v>
      </c>
      <c r="B248" s="181" t="s">
        <v>199</v>
      </c>
      <c r="C248" s="182" t="s">
        <v>497</v>
      </c>
      <c r="D248" s="176"/>
      <c r="E248" s="157"/>
      <c r="F248" s="157"/>
      <c r="G248" s="177"/>
      <c r="H248" s="176"/>
      <c r="I248" s="157">
        <v>1</v>
      </c>
      <c r="J248" s="157"/>
      <c r="K248" s="177"/>
      <c r="L248" s="176"/>
      <c r="M248" s="157"/>
      <c r="N248" s="157"/>
      <c r="O248" s="178"/>
      <c r="P248" s="176"/>
      <c r="Q248" s="157"/>
      <c r="R248" s="157"/>
      <c r="S248" s="177"/>
      <c r="T248" s="173"/>
      <c r="U248" s="157"/>
      <c r="V248" s="157"/>
      <c r="W248" s="177"/>
    </row>
    <row r="249" spans="1:23" ht="30" x14ac:dyDescent="0.25">
      <c r="A249">
        <v>244</v>
      </c>
      <c r="B249" s="181" t="s">
        <v>199</v>
      </c>
      <c r="C249" s="182" t="s">
        <v>498</v>
      </c>
      <c r="D249" s="176"/>
      <c r="E249" s="157"/>
      <c r="F249" s="157"/>
      <c r="G249" s="177">
        <v>1</v>
      </c>
      <c r="H249" s="176">
        <v>1</v>
      </c>
      <c r="I249" s="157"/>
      <c r="J249" s="157"/>
      <c r="K249" s="177"/>
      <c r="L249" s="176"/>
      <c r="M249" s="157"/>
      <c r="N249" s="157"/>
      <c r="O249" s="178"/>
      <c r="P249" s="176"/>
      <c r="Q249" s="157"/>
      <c r="R249" s="157"/>
      <c r="S249" s="177"/>
      <c r="T249" s="173"/>
      <c r="U249" s="157"/>
      <c r="V249" s="157"/>
      <c r="W249" s="177"/>
    </row>
    <row r="250" spans="1:23" ht="30" x14ac:dyDescent="0.25">
      <c r="A250">
        <v>245</v>
      </c>
      <c r="B250" s="181" t="s">
        <v>199</v>
      </c>
      <c r="C250" s="182" t="s">
        <v>339</v>
      </c>
      <c r="D250" s="176"/>
      <c r="E250" s="157">
        <v>1</v>
      </c>
      <c r="F250" s="157"/>
      <c r="G250" s="177"/>
      <c r="H250" s="176"/>
      <c r="I250" s="157"/>
      <c r="J250" s="157"/>
      <c r="K250" s="177"/>
      <c r="L250" s="176"/>
      <c r="M250" s="157"/>
      <c r="N250" s="157"/>
      <c r="O250" s="178"/>
      <c r="P250" s="176"/>
      <c r="Q250" s="157"/>
      <c r="R250" s="157">
        <v>1</v>
      </c>
      <c r="S250" s="177"/>
      <c r="T250" s="173"/>
      <c r="U250" s="157"/>
      <c r="V250" s="157"/>
      <c r="W250" s="177"/>
    </row>
    <row r="251" spans="1:23" ht="30" x14ac:dyDescent="0.25">
      <c r="A251">
        <v>246</v>
      </c>
      <c r="B251" s="181" t="s">
        <v>199</v>
      </c>
      <c r="C251" s="182" t="s">
        <v>341</v>
      </c>
      <c r="D251" s="176"/>
      <c r="E251" s="157">
        <v>2</v>
      </c>
      <c r="F251" s="157">
        <v>1</v>
      </c>
      <c r="G251" s="177">
        <v>1</v>
      </c>
      <c r="H251" s="176"/>
      <c r="I251" s="157"/>
      <c r="J251" s="157">
        <v>1</v>
      </c>
      <c r="K251" s="177">
        <v>1</v>
      </c>
      <c r="L251" s="176"/>
      <c r="M251" s="157"/>
      <c r="N251" s="157"/>
      <c r="O251" s="178"/>
      <c r="P251" s="176"/>
      <c r="Q251" s="157"/>
      <c r="R251" s="157">
        <v>1</v>
      </c>
      <c r="S251" s="177"/>
      <c r="T251" s="173"/>
      <c r="U251" s="157"/>
      <c r="V251" s="157"/>
      <c r="W251" s="177"/>
    </row>
    <row r="252" spans="1:23" x14ac:dyDescent="0.25">
      <c r="A252">
        <v>247</v>
      </c>
      <c r="B252" s="181" t="s">
        <v>199</v>
      </c>
      <c r="C252" s="182" t="s">
        <v>499</v>
      </c>
      <c r="D252" s="176"/>
      <c r="E252" s="157">
        <v>1</v>
      </c>
      <c r="F252" s="157"/>
      <c r="G252" s="177"/>
      <c r="H252" s="176"/>
      <c r="I252" s="157"/>
      <c r="J252" s="157"/>
      <c r="K252" s="177"/>
      <c r="L252" s="176"/>
      <c r="M252" s="157"/>
      <c r="N252" s="157"/>
      <c r="O252" s="178"/>
      <c r="P252" s="176"/>
      <c r="Q252" s="157"/>
      <c r="R252" s="157"/>
      <c r="S252" s="177"/>
      <c r="T252" s="173"/>
      <c r="U252" s="157"/>
      <c r="V252" s="157"/>
      <c r="W252" s="177"/>
    </row>
    <row r="253" spans="1:23" x14ac:dyDescent="0.25">
      <c r="A253">
        <v>248</v>
      </c>
      <c r="B253" s="181" t="s">
        <v>199</v>
      </c>
      <c r="C253" s="182" t="s">
        <v>500</v>
      </c>
      <c r="D253" s="176"/>
      <c r="E253" s="157">
        <v>1</v>
      </c>
      <c r="F253" s="157"/>
      <c r="G253" s="177"/>
      <c r="H253" s="176"/>
      <c r="I253" s="157"/>
      <c r="J253" s="157"/>
      <c r="K253" s="177"/>
      <c r="L253" s="176"/>
      <c r="M253" s="157"/>
      <c r="N253" s="157"/>
      <c r="O253" s="178"/>
      <c r="P253" s="176"/>
      <c r="Q253" s="157"/>
      <c r="R253" s="157"/>
      <c r="S253" s="177"/>
      <c r="T253" s="173"/>
      <c r="U253" s="157"/>
      <c r="V253" s="157"/>
      <c r="W253" s="177"/>
    </row>
    <row r="254" spans="1:23" x14ac:dyDescent="0.25">
      <c r="A254">
        <v>249</v>
      </c>
      <c r="B254" s="181" t="s">
        <v>199</v>
      </c>
      <c r="C254" s="182" t="s">
        <v>211</v>
      </c>
      <c r="D254" s="176"/>
      <c r="E254" s="157">
        <v>1</v>
      </c>
      <c r="F254" s="157"/>
      <c r="G254" s="177"/>
      <c r="H254" s="176"/>
      <c r="I254" s="157"/>
      <c r="J254" s="157"/>
      <c r="K254" s="177"/>
      <c r="L254" s="176"/>
      <c r="M254" s="157"/>
      <c r="N254" s="157"/>
      <c r="O254" s="178"/>
      <c r="P254" s="176"/>
      <c r="Q254" s="157">
        <v>1</v>
      </c>
      <c r="R254" s="157"/>
      <c r="S254" s="177"/>
      <c r="T254" s="173"/>
      <c r="U254" s="157"/>
      <c r="V254" s="157"/>
      <c r="W254" s="177"/>
    </row>
    <row r="255" spans="1:23" x14ac:dyDescent="0.25">
      <c r="A255">
        <v>250</v>
      </c>
      <c r="B255" s="181" t="s">
        <v>199</v>
      </c>
      <c r="C255" s="182" t="s">
        <v>501</v>
      </c>
      <c r="D255" s="176"/>
      <c r="E255" s="157">
        <v>1</v>
      </c>
      <c r="F255" s="157"/>
      <c r="G255" s="177"/>
      <c r="H255" s="176"/>
      <c r="I255" s="157"/>
      <c r="J255" s="157"/>
      <c r="K255" s="177"/>
      <c r="L255" s="176"/>
      <c r="M255" s="157"/>
      <c r="N255" s="157"/>
      <c r="O255" s="178"/>
      <c r="P255" s="176"/>
      <c r="Q255" s="157"/>
      <c r="R255" s="157"/>
      <c r="S255" s="177"/>
      <c r="T255" s="173"/>
      <c r="U255" s="157"/>
      <c r="V255" s="157"/>
      <c r="W255" s="177"/>
    </row>
    <row r="256" spans="1:23" x14ac:dyDescent="0.25">
      <c r="A256">
        <v>251</v>
      </c>
      <c r="B256" s="181" t="s">
        <v>199</v>
      </c>
      <c r="C256" s="182" t="s">
        <v>502</v>
      </c>
      <c r="D256" s="176"/>
      <c r="E256" s="157">
        <v>1</v>
      </c>
      <c r="F256" s="157"/>
      <c r="G256" s="177"/>
      <c r="H256" s="176"/>
      <c r="I256" s="157"/>
      <c r="J256" s="157"/>
      <c r="K256" s="177"/>
      <c r="L256" s="176"/>
      <c r="M256" s="157"/>
      <c r="N256" s="157"/>
      <c r="O256" s="178"/>
      <c r="P256" s="176"/>
      <c r="Q256" s="157"/>
      <c r="R256" s="157"/>
      <c r="S256" s="177"/>
      <c r="T256" s="173"/>
      <c r="U256" s="157"/>
      <c r="V256" s="157"/>
      <c r="W256" s="177"/>
    </row>
    <row r="257" spans="1:23" x14ac:dyDescent="0.25">
      <c r="A257">
        <v>252</v>
      </c>
      <c r="B257" s="181" t="s">
        <v>199</v>
      </c>
      <c r="C257" s="182" t="s">
        <v>503</v>
      </c>
      <c r="D257" s="176"/>
      <c r="E257" s="157">
        <v>1</v>
      </c>
      <c r="F257" s="157"/>
      <c r="G257" s="177"/>
      <c r="H257" s="176"/>
      <c r="I257" s="157"/>
      <c r="J257" s="157"/>
      <c r="K257" s="177"/>
      <c r="L257" s="176"/>
      <c r="M257" s="157"/>
      <c r="N257" s="157"/>
      <c r="O257" s="178"/>
      <c r="P257" s="176"/>
      <c r="Q257" s="157"/>
      <c r="R257" s="157"/>
      <c r="S257" s="177"/>
      <c r="T257" s="173"/>
      <c r="U257" s="157"/>
      <c r="V257" s="157"/>
      <c r="W257" s="177"/>
    </row>
    <row r="258" spans="1:23" x14ac:dyDescent="0.25">
      <c r="A258">
        <v>253</v>
      </c>
      <c r="B258" s="181" t="s">
        <v>199</v>
      </c>
      <c r="C258" s="182" t="s">
        <v>504</v>
      </c>
      <c r="D258" s="176"/>
      <c r="E258" s="157">
        <v>1</v>
      </c>
      <c r="F258" s="157"/>
      <c r="G258" s="177"/>
      <c r="H258" s="176"/>
      <c r="I258" s="157"/>
      <c r="J258" s="157"/>
      <c r="K258" s="177"/>
      <c r="L258" s="176"/>
      <c r="M258" s="157"/>
      <c r="N258" s="157"/>
      <c r="O258" s="178"/>
      <c r="P258" s="176"/>
      <c r="Q258" s="157"/>
      <c r="R258" s="157"/>
      <c r="S258" s="177"/>
      <c r="T258" s="173"/>
      <c r="U258" s="157"/>
      <c r="V258" s="157"/>
      <c r="W258" s="177"/>
    </row>
    <row r="259" spans="1:23" ht="45" x14ac:dyDescent="0.25">
      <c r="A259">
        <v>254</v>
      </c>
      <c r="B259" s="181" t="s">
        <v>199</v>
      </c>
      <c r="C259" s="182" t="s">
        <v>505</v>
      </c>
      <c r="D259" s="176"/>
      <c r="E259" s="157"/>
      <c r="F259" s="157">
        <v>1</v>
      </c>
      <c r="G259" s="177"/>
      <c r="H259" s="176"/>
      <c r="I259" s="157"/>
      <c r="J259" s="157"/>
      <c r="K259" s="177"/>
      <c r="L259" s="176"/>
      <c r="M259" s="157"/>
      <c r="N259" s="157"/>
      <c r="O259" s="178"/>
      <c r="P259" s="176"/>
      <c r="Q259" s="157"/>
      <c r="R259" s="157"/>
      <c r="S259" s="177"/>
      <c r="T259" s="173"/>
      <c r="U259" s="157"/>
      <c r="V259" s="157"/>
      <c r="W259" s="177"/>
    </row>
    <row r="260" spans="1:23" x14ac:dyDescent="0.25">
      <c r="A260">
        <v>255</v>
      </c>
      <c r="B260" s="181" t="s">
        <v>160</v>
      </c>
      <c r="C260" s="182" t="s">
        <v>506</v>
      </c>
      <c r="D260" s="176"/>
      <c r="E260" s="157"/>
      <c r="F260" s="157"/>
      <c r="G260" s="177">
        <v>1</v>
      </c>
      <c r="H260" s="176"/>
      <c r="I260" s="157"/>
      <c r="J260" s="157"/>
      <c r="K260" s="177"/>
      <c r="L260" s="176"/>
      <c r="M260" s="157"/>
      <c r="N260" s="157"/>
      <c r="O260" s="178"/>
      <c r="P260" s="176"/>
      <c r="Q260" s="157"/>
      <c r="R260" s="157"/>
      <c r="S260" s="177"/>
      <c r="T260" s="173"/>
      <c r="U260" s="157"/>
      <c r="V260" s="157"/>
      <c r="W260" s="177"/>
    </row>
    <row r="261" spans="1:23" x14ac:dyDescent="0.25">
      <c r="A261">
        <v>256</v>
      </c>
      <c r="B261" s="181" t="s">
        <v>160</v>
      </c>
      <c r="C261" s="182" t="s">
        <v>183</v>
      </c>
      <c r="D261" s="176"/>
      <c r="E261" s="157"/>
      <c r="F261" s="157"/>
      <c r="G261" s="177"/>
      <c r="H261" s="176"/>
      <c r="I261" s="157">
        <v>3</v>
      </c>
      <c r="J261" s="157"/>
      <c r="K261" s="177"/>
      <c r="L261" s="176"/>
      <c r="M261" s="157"/>
      <c r="N261" s="157"/>
      <c r="O261" s="178"/>
      <c r="P261" s="176"/>
      <c r="Q261" s="157">
        <v>1</v>
      </c>
      <c r="R261" s="157"/>
      <c r="S261" s="177"/>
      <c r="T261" s="173"/>
      <c r="U261" s="157">
        <v>1</v>
      </c>
      <c r="V261" s="157"/>
      <c r="W261" s="177"/>
    </row>
    <row r="262" spans="1:23" ht="30" x14ac:dyDescent="0.25">
      <c r="A262">
        <v>257</v>
      </c>
      <c r="B262" s="181" t="s">
        <v>160</v>
      </c>
      <c r="C262" s="182" t="s">
        <v>507</v>
      </c>
      <c r="D262" s="176"/>
      <c r="E262" s="157"/>
      <c r="F262" s="157"/>
      <c r="G262" s="177"/>
      <c r="H262" s="176"/>
      <c r="I262" s="157">
        <v>1</v>
      </c>
      <c r="J262" s="157"/>
      <c r="K262" s="177"/>
      <c r="L262" s="176"/>
      <c r="M262" s="157"/>
      <c r="N262" s="157"/>
      <c r="O262" s="178"/>
      <c r="P262" s="176"/>
      <c r="Q262" s="157"/>
      <c r="R262" s="157"/>
      <c r="S262" s="177"/>
      <c r="T262" s="173"/>
      <c r="U262" s="157"/>
      <c r="V262" s="157"/>
      <c r="W262" s="177"/>
    </row>
    <row r="263" spans="1:23" x14ac:dyDescent="0.25">
      <c r="A263">
        <v>258</v>
      </c>
      <c r="B263" s="181" t="s">
        <v>160</v>
      </c>
      <c r="C263" s="182" t="s">
        <v>267</v>
      </c>
      <c r="D263" s="176"/>
      <c r="E263" s="157"/>
      <c r="F263" s="157"/>
      <c r="G263" s="177"/>
      <c r="H263" s="176"/>
      <c r="I263" s="157">
        <v>1</v>
      </c>
      <c r="J263" s="157"/>
      <c r="K263" s="177">
        <v>3</v>
      </c>
      <c r="L263" s="176"/>
      <c r="M263" s="157"/>
      <c r="N263" s="157"/>
      <c r="O263" s="178">
        <v>1</v>
      </c>
      <c r="P263" s="176"/>
      <c r="Q263" s="157"/>
      <c r="R263" s="157">
        <v>1</v>
      </c>
      <c r="S263" s="177">
        <v>3</v>
      </c>
      <c r="T263" s="173"/>
      <c r="U263" s="157">
        <v>3</v>
      </c>
      <c r="V263" s="157"/>
      <c r="W263" s="177">
        <v>1</v>
      </c>
    </row>
    <row r="264" spans="1:23" x14ac:dyDescent="0.25">
      <c r="A264">
        <v>259</v>
      </c>
      <c r="B264" s="181" t="s">
        <v>160</v>
      </c>
      <c r="C264" s="182" t="s">
        <v>508</v>
      </c>
      <c r="D264" s="176"/>
      <c r="E264" s="157"/>
      <c r="F264" s="157"/>
      <c r="G264" s="177"/>
      <c r="H264" s="176"/>
      <c r="I264" s="157">
        <v>3</v>
      </c>
      <c r="J264" s="157"/>
      <c r="K264" s="177"/>
      <c r="L264" s="176"/>
      <c r="M264" s="157"/>
      <c r="N264" s="157"/>
      <c r="O264" s="178"/>
      <c r="P264" s="176"/>
      <c r="Q264" s="157"/>
      <c r="R264" s="157"/>
      <c r="S264" s="177"/>
      <c r="T264" s="173"/>
      <c r="U264" s="157">
        <v>1</v>
      </c>
      <c r="V264" s="157">
        <v>1</v>
      </c>
      <c r="W264" s="177"/>
    </row>
    <row r="265" spans="1:23" x14ac:dyDescent="0.25">
      <c r="A265">
        <v>260</v>
      </c>
      <c r="B265" s="181" t="s">
        <v>160</v>
      </c>
      <c r="C265" s="182" t="s">
        <v>202</v>
      </c>
      <c r="D265" s="176"/>
      <c r="E265" s="157"/>
      <c r="F265" s="157">
        <v>1</v>
      </c>
      <c r="G265" s="177">
        <v>2</v>
      </c>
      <c r="H265" s="176"/>
      <c r="I265" s="157">
        <v>1</v>
      </c>
      <c r="J265" s="157"/>
      <c r="K265" s="177"/>
      <c r="L265" s="176"/>
      <c r="M265" s="157"/>
      <c r="N265" s="157"/>
      <c r="O265" s="178"/>
      <c r="P265" s="176"/>
      <c r="Q265" s="157">
        <v>1</v>
      </c>
      <c r="R265" s="157">
        <v>1</v>
      </c>
      <c r="S265" s="177"/>
      <c r="T265" s="173"/>
      <c r="U265" s="157"/>
      <c r="V265" s="157"/>
      <c r="W265" s="177"/>
    </row>
    <row r="266" spans="1:23" x14ac:dyDescent="0.25">
      <c r="A266">
        <v>261</v>
      </c>
      <c r="B266" s="181" t="s">
        <v>160</v>
      </c>
      <c r="C266" s="182" t="s">
        <v>509</v>
      </c>
      <c r="D266" s="176"/>
      <c r="E266" s="157"/>
      <c r="F266" s="157"/>
      <c r="G266" s="177"/>
      <c r="H266" s="176"/>
      <c r="I266" s="157">
        <v>1</v>
      </c>
      <c r="J266" s="157"/>
      <c r="K266" s="177"/>
      <c r="L266" s="176"/>
      <c r="M266" s="157"/>
      <c r="N266" s="157"/>
      <c r="O266" s="178"/>
      <c r="P266" s="176"/>
      <c r="Q266" s="157"/>
      <c r="R266" s="157"/>
      <c r="S266" s="177"/>
      <c r="T266" s="173"/>
      <c r="U266" s="157"/>
      <c r="V266" s="157"/>
      <c r="W266" s="177"/>
    </row>
    <row r="267" spans="1:23" x14ac:dyDescent="0.25">
      <c r="A267">
        <v>262</v>
      </c>
      <c r="B267" s="181" t="s">
        <v>160</v>
      </c>
      <c r="C267" s="182" t="s">
        <v>214</v>
      </c>
      <c r="D267" s="176"/>
      <c r="E267" s="157"/>
      <c r="F267" s="157"/>
      <c r="G267" s="177"/>
      <c r="H267" s="176"/>
      <c r="I267" s="157"/>
      <c r="J267" s="157"/>
      <c r="K267" s="177"/>
      <c r="L267" s="176"/>
      <c r="M267" s="157"/>
      <c r="N267" s="157"/>
      <c r="O267" s="178"/>
      <c r="P267" s="176"/>
      <c r="Q267" s="157">
        <v>1</v>
      </c>
      <c r="R267" s="157"/>
      <c r="S267" s="177"/>
      <c r="T267" s="173"/>
      <c r="U267" s="157"/>
      <c r="V267" s="157"/>
      <c r="W267" s="177"/>
    </row>
    <row r="268" spans="1:23" x14ac:dyDescent="0.25">
      <c r="A268">
        <v>263</v>
      </c>
      <c r="B268" s="181" t="s">
        <v>160</v>
      </c>
      <c r="C268" s="182" t="s">
        <v>510</v>
      </c>
      <c r="D268" s="176"/>
      <c r="E268" s="157"/>
      <c r="F268" s="157"/>
      <c r="G268" s="177">
        <v>1</v>
      </c>
      <c r="H268" s="176"/>
      <c r="I268" s="157"/>
      <c r="J268" s="157"/>
      <c r="K268" s="177"/>
      <c r="L268" s="176"/>
      <c r="M268" s="157"/>
      <c r="N268" s="157"/>
      <c r="O268" s="178"/>
      <c r="P268" s="176"/>
      <c r="Q268" s="157"/>
      <c r="R268" s="157"/>
      <c r="S268" s="177"/>
      <c r="T268" s="173"/>
      <c r="U268" s="157"/>
      <c r="V268" s="157"/>
      <c r="W268" s="177"/>
    </row>
    <row r="269" spans="1:23" x14ac:dyDescent="0.25">
      <c r="A269">
        <v>264</v>
      </c>
      <c r="B269" s="181" t="s">
        <v>160</v>
      </c>
      <c r="C269" s="182" t="s">
        <v>511</v>
      </c>
      <c r="D269" s="176"/>
      <c r="E269" s="157"/>
      <c r="F269" s="157"/>
      <c r="G269" s="177">
        <v>2</v>
      </c>
      <c r="H269" s="176"/>
      <c r="I269" s="157"/>
      <c r="J269" s="157"/>
      <c r="K269" s="177"/>
      <c r="L269" s="176"/>
      <c r="M269" s="157"/>
      <c r="N269" s="157"/>
      <c r="O269" s="178"/>
      <c r="P269" s="176"/>
      <c r="Q269" s="157"/>
      <c r="R269" s="157"/>
      <c r="S269" s="177"/>
      <c r="T269" s="173"/>
      <c r="U269" s="157"/>
      <c r="V269" s="157"/>
      <c r="W269" s="177"/>
    </row>
    <row r="270" spans="1:23" ht="30" x14ac:dyDescent="0.25">
      <c r="A270">
        <v>265</v>
      </c>
      <c r="B270" s="181" t="s">
        <v>160</v>
      </c>
      <c r="C270" s="182" t="s">
        <v>512</v>
      </c>
      <c r="D270" s="176"/>
      <c r="E270" s="157"/>
      <c r="F270" s="157"/>
      <c r="G270" s="177"/>
      <c r="H270" s="176"/>
      <c r="I270" s="157">
        <v>1</v>
      </c>
      <c r="J270" s="157"/>
      <c r="K270" s="177"/>
      <c r="L270" s="176"/>
      <c r="M270" s="157"/>
      <c r="N270" s="157"/>
      <c r="O270" s="178"/>
      <c r="P270" s="176"/>
      <c r="Q270" s="157"/>
      <c r="R270" s="157"/>
      <c r="S270" s="177"/>
      <c r="T270" s="173"/>
      <c r="U270" s="157"/>
      <c r="V270" s="157"/>
      <c r="W270" s="177"/>
    </row>
    <row r="271" spans="1:23" x14ac:dyDescent="0.25">
      <c r="A271">
        <v>266</v>
      </c>
      <c r="B271" s="181" t="s">
        <v>160</v>
      </c>
      <c r="C271" s="182" t="s">
        <v>321</v>
      </c>
      <c r="D271" s="176">
        <v>1</v>
      </c>
      <c r="E271" s="157"/>
      <c r="F271" s="157">
        <v>3</v>
      </c>
      <c r="G271" s="177"/>
      <c r="H271" s="176"/>
      <c r="I271" s="157"/>
      <c r="J271" s="157"/>
      <c r="K271" s="177"/>
      <c r="L271" s="176"/>
      <c r="M271" s="157"/>
      <c r="N271" s="157"/>
      <c r="O271" s="178"/>
      <c r="P271" s="176"/>
      <c r="Q271" s="157"/>
      <c r="R271" s="157">
        <v>2</v>
      </c>
      <c r="S271" s="177"/>
      <c r="T271" s="173"/>
      <c r="U271" s="157"/>
      <c r="V271" s="157"/>
      <c r="W271" s="177"/>
    </row>
    <row r="272" spans="1:23" x14ac:dyDescent="0.25">
      <c r="A272">
        <v>267</v>
      </c>
      <c r="B272" s="181" t="s">
        <v>160</v>
      </c>
      <c r="C272" s="182" t="s">
        <v>513</v>
      </c>
      <c r="D272" s="176"/>
      <c r="E272" s="157"/>
      <c r="F272" s="157"/>
      <c r="G272" s="177"/>
      <c r="H272" s="176"/>
      <c r="I272" s="157"/>
      <c r="J272" s="157"/>
      <c r="K272" s="177"/>
      <c r="L272" s="176"/>
      <c r="M272" s="157"/>
      <c r="N272" s="157"/>
      <c r="O272" s="178"/>
      <c r="P272" s="176"/>
      <c r="Q272" s="157"/>
      <c r="R272" s="157"/>
      <c r="S272" s="177"/>
      <c r="T272" s="173"/>
      <c r="U272" s="157">
        <v>2</v>
      </c>
      <c r="V272" s="157"/>
      <c r="W272" s="177"/>
    </row>
    <row r="273" spans="1:23" x14ac:dyDescent="0.25">
      <c r="A273">
        <v>268</v>
      </c>
      <c r="B273" s="181" t="s">
        <v>160</v>
      </c>
      <c r="C273" s="182" t="s">
        <v>326</v>
      </c>
      <c r="D273" s="176"/>
      <c r="E273" s="157"/>
      <c r="F273" s="157"/>
      <c r="G273" s="177"/>
      <c r="H273" s="176"/>
      <c r="I273" s="157"/>
      <c r="J273" s="157"/>
      <c r="K273" s="177"/>
      <c r="L273" s="176"/>
      <c r="M273" s="157"/>
      <c r="N273" s="157">
        <v>1</v>
      </c>
      <c r="O273" s="178"/>
      <c r="P273" s="176"/>
      <c r="Q273" s="157"/>
      <c r="R273" s="157"/>
      <c r="S273" s="177"/>
      <c r="T273" s="173"/>
      <c r="U273" s="157"/>
      <c r="V273" s="157"/>
      <c r="W273" s="177"/>
    </row>
    <row r="274" spans="1:23" x14ac:dyDescent="0.25">
      <c r="A274">
        <v>269</v>
      </c>
      <c r="B274" s="181" t="s">
        <v>160</v>
      </c>
      <c r="C274" s="182" t="s">
        <v>514</v>
      </c>
      <c r="D274" s="176"/>
      <c r="E274" s="157"/>
      <c r="F274" s="157"/>
      <c r="G274" s="177"/>
      <c r="H274" s="176"/>
      <c r="I274" s="157"/>
      <c r="J274" s="157"/>
      <c r="K274" s="177"/>
      <c r="L274" s="176"/>
      <c r="M274" s="157"/>
      <c r="N274" s="157"/>
      <c r="O274" s="178"/>
      <c r="P274" s="176"/>
      <c r="Q274" s="157"/>
      <c r="R274" s="157"/>
      <c r="S274" s="177"/>
      <c r="T274" s="173"/>
      <c r="U274" s="157">
        <v>3</v>
      </c>
      <c r="V274" s="157"/>
      <c r="W274" s="177"/>
    </row>
    <row r="275" spans="1:23" x14ac:dyDescent="0.25">
      <c r="A275">
        <v>270</v>
      </c>
      <c r="B275" s="181" t="s">
        <v>160</v>
      </c>
      <c r="C275" s="182" t="s">
        <v>515</v>
      </c>
      <c r="D275" s="176"/>
      <c r="E275" s="157"/>
      <c r="F275" s="157">
        <v>1</v>
      </c>
      <c r="G275" s="177">
        <v>1</v>
      </c>
      <c r="H275" s="176"/>
      <c r="I275" s="157"/>
      <c r="J275" s="157"/>
      <c r="K275" s="177"/>
      <c r="L275" s="176"/>
      <c r="M275" s="157"/>
      <c r="N275" s="157"/>
      <c r="O275" s="178"/>
      <c r="P275" s="176"/>
      <c r="Q275" s="157"/>
      <c r="R275" s="157"/>
      <c r="S275" s="177"/>
      <c r="T275" s="173"/>
      <c r="U275" s="157"/>
      <c r="V275" s="157"/>
      <c r="W275" s="177"/>
    </row>
    <row r="276" spans="1:23" x14ac:dyDescent="0.25">
      <c r="A276">
        <v>271</v>
      </c>
      <c r="B276" s="181" t="s">
        <v>160</v>
      </c>
      <c r="C276" s="182" t="s">
        <v>244</v>
      </c>
      <c r="D276" s="176"/>
      <c r="E276" s="157"/>
      <c r="F276" s="157"/>
      <c r="G276" s="177"/>
      <c r="H276" s="176"/>
      <c r="I276" s="157"/>
      <c r="J276" s="157"/>
      <c r="K276" s="177"/>
      <c r="L276" s="176"/>
      <c r="M276" s="157">
        <v>1</v>
      </c>
      <c r="N276" s="157"/>
      <c r="O276" s="178"/>
      <c r="P276" s="176"/>
      <c r="Q276" s="157"/>
      <c r="R276" s="157"/>
      <c r="S276" s="177"/>
      <c r="T276" s="173"/>
      <c r="U276" s="157">
        <v>1</v>
      </c>
      <c r="V276" s="157"/>
      <c r="W276" s="177"/>
    </row>
    <row r="277" spans="1:23" x14ac:dyDescent="0.25">
      <c r="A277">
        <v>272</v>
      </c>
      <c r="B277" s="181" t="s">
        <v>160</v>
      </c>
      <c r="C277" s="182" t="s">
        <v>337</v>
      </c>
      <c r="D277" s="176"/>
      <c r="E277" s="157"/>
      <c r="F277" s="157"/>
      <c r="G277" s="177"/>
      <c r="H277" s="176"/>
      <c r="I277" s="157"/>
      <c r="J277" s="157"/>
      <c r="K277" s="177"/>
      <c r="L277" s="176"/>
      <c r="M277" s="157"/>
      <c r="N277" s="157">
        <v>1</v>
      </c>
      <c r="O277" s="178"/>
      <c r="P277" s="176"/>
      <c r="Q277" s="157"/>
      <c r="R277" s="157"/>
      <c r="S277" s="177"/>
      <c r="T277" s="173"/>
      <c r="U277" s="157"/>
      <c r="V277" s="157"/>
      <c r="W277" s="177"/>
    </row>
    <row r="278" spans="1:23" x14ac:dyDescent="0.25">
      <c r="A278">
        <v>273</v>
      </c>
      <c r="B278" s="181" t="s">
        <v>160</v>
      </c>
      <c r="C278" s="182" t="s">
        <v>159</v>
      </c>
      <c r="D278" s="176"/>
      <c r="E278" s="157"/>
      <c r="F278" s="157"/>
      <c r="G278" s="177"/>
      <c r="H278" s="176"/>
      <c r="I278" s="157">
        <v>2</v>
      </c>
      <c r="J278" s="157"/>
      <c r="K278" s="177">
        <v>2</v>
      </c>
      <c r="L278" s="176"/>
      <c r="M278" s="157"/>
      <c r="N278" s="157">
        <v>2</v>
      </c>
      <c r="O278" s="178">
        <v>1</v>
      </c>
      <c r="P278" s="176"/>
      <c r="Q278" s="157">
        <v>2</v>
      </c>
      <c r="R278" s="157">
        <v>1</v>
      </c>
      <c r="S278" s="177">
        <v>1</v>
      </c>
      <c r="T278" s="173"/>
      <c r="U278" s="157"/>
      <c r="V278" s="157"/>
      <c r="W278" s="177">
        <v>1</v>
      </c>
    </row>
    <row r="279" spans="1:23" x14ac:dyDescent="0.25">
      <c r="A279">
        <v>274</v>
      </c>
      <c r="B279" s="181" t="s">
        <v>160</v>
      </c>
      <c r="C279" s="182" t="s">
        <v>359</v>
      </c>
      <c r="D279" s="176"/>
      <c r="E279" s="157"/>
      <c r="F279" s="157"/>
      <c r="G279" s="177"/>
      <c r="H279" s="176"/>
      <c r="I279" s="157"/>
      <c r="J279" s="157"/>
      <c r="K279" s="177"/>
      <c r="L279" s="176"/>
      <c r="M279" s="157"/>
      <c r="N279" s="157"/>
      <c r="O279" s="178"/>
      <c r="P279" s="176">
        <v>1</v>
      </c>
      <c r="Q279" s="157"/>
      <c r="R279" s="157"/>
      <c r="S279" s="177"/>
      <c r="T279" s="173"/>
      <c r="U279" s="157"/>
      <c r="V279" s="157"/>
      <c r="W279" s="177"/>
    </row>
    <row r="280" spans="1:23" x14ac:dyDescent="0.25">
      <c r="A280">
        <v>275</v>
      </c>
      <c r="B280" s="181" t="s">
        <v>160</v>
      </c>
      <c r="C280" s="182" t="s">
        <v>516</v>
      </c>
      <c r="D280" s="176"/>
      <c r="E280" s="157"/>
      <c r="F280" s="157"/>
      <c r="G280" s="177">
        <v>1</v>
      </c>
      <c r="H280" s="176"/>
      <c r="I280" s="157"/>
      <c r="J280" s="157"/>
      <c r="K280" s="177"/>
      <c r="L280" s="176"/>
      <c r="M280" s="157"/>
      <c r="N280" s="157"/>
      <c r="O280" s="178"/>
      <c r="P280" s="176"/>
      <c r="Q280" s="157"/>
      <c r="R280" s="157"/>
      <c r="S280" s="177"/>
      <c r="T280" s="173"/>
      <c r="U280" s="157"/>
      <c r="V280" s="157"/>
      <c r="W280" s="177"/>
    </row>
    <row r="281" spans="1:23" x14ac:dyDescent="0.25">
      <c r="A281">
        <v>276</v>
      </c>
      <c r="B281" s="181" t="s">
        <v>134</v>
      </c>
      <c r="C281" s="182" t="s">
        <v>206</v>
      </c>
      <c r="D281" s="176"/>
      <c r="E281" s="157"/>
      <c r="F281" s="157"/>
      <c r="G281" s="177"/>
      <c r="H281" s="176"/>
      <c r="I281" s="157"/>
      <c r="J281" s="157"/>
      <c r="K281" s="177"/>
      <c r="L281" s="176"/>
      <c r="M281" s="157"/>
      <c r="N281" s="157"/>
      <c r="O281" s="178"/>
      <c r="P281" s="176"/>
      <c r="Q281" s="157">
        <v>1</v>
      </c>
      <c r="R281" s="157"/>
      <c r="S281" s="177"/>
      <c r="T281" s="173"/>
      <c r="U281" s="157"/>
      <c r="V281" s="157"/>
      <c r="W281" s="177"/>
    </row>
    <row r="282" spans="1:23" x14ac:dyDescent="0.25">
      <c r="A282">
        <v>277</v>
      </c>
      <c r="B282" s="181" t="s">
        <v>134</v>
      </c>
      <c r="C282" s="182" t="s">
        <v>517</v>
      </c>
      <c r="D282" s="176"/>
      <c r="E282" s="157"/>
      <c r="F282" s="157"/>
      <c r="G282" s="177"/>
      <c r="H282" s="176"/>
      <c r="I282" s="157">
        <v>6</v>
      </c>
      <c r="J282" s="157"/>
      <c r="K282" s="177">
        <v>8</v>
      </c>
      <c r="L282" s="176"/>
      <c r="M282" s="157"/>
      <c r="N282" s="157"/>
      <c r="O282" s="178"/>
      <c r="P282" s="176"/>
      <c r="Q282" s="157"/>
      <c r="R282" s="157"/>
      <c r="S282" s="177"/>
      <c r="T282" s="173"/>
      <c r="U282" s="157">
        <v>1</v>
      </c>
      <c r="V282" s="157"/>
      <c r="W282" s="177">
        <v>1</v>
      </c>
    </row>
    <row r="283" spans="1:23" x14ac:dyDescent="0.25">
      <c r="A283">
        <v>278</v>
      </c>
      <c r="B283" s="181" t="s">
        <v>134</v>
      </c>
      <c r="C283" s="182" t="s">
        <v>518</v>
      </c>
      <c r="D283" s="176"/>
      <c r="E283" s="157"/>
      <c r="F283" s="157"/>
      <c r="G283" s="177">
        <v>1</v>
      </c>
      <c r="H283" s="176"/>
      <c r="I283" s="157"/>
      <c r="J283" s="157"/>
      <c r="K283" s="177"/>
      <c r="L283" s="176"/>
      <c r="M283" s="157"/>
      <c r="N283" s="157"/>
      <c r="O283" s="178"/>
      <c r="P283" s="176"/>
      <c r="Q283" s="157"/>
      <c r="R283" s="157"/>
      <c r="S283" s="177"/>
      <c r="T283" s="173"/>
      <c r="U283" s="157"/>
      <c r="V283" s="157"/>
      <c r="W283" s="177"/>
    </row>
    <row r="284" spans="1:23" x14ac:dyDescent="0.25">
      <c r="A284">
        <v>279</v>
      </c>
      <c r="B284" s="181" t="s">
        <v>134</v>
      </c>
      <c r="C284" s="182" t="s">
        <v>519</v>
      </c>
      <c r="D284" s="176"/>
      <c r="E284" s="157"/>
      <c r="F284" s="157"/>
      <c r="G284" s="177"/>
      <c r="H284" s="176"/>
      <c r="I284" s="157">
        <v>1</v>
      </c>
      <c r="J284" s="157"/>
      <c r="K284" s="177"/>
      <c r="L284" s="176"/>
      <c r="M284" s="157"/>
      <c r="N284" s="157"/>
      <c r="O284" s="178"/>
      <c r="P284" s="176"/>
      <c r="Q284" s="157"/>
      <c r="R284" s="157"/>
      <c r="S284" s="177"/>
      <c r="T284" s="173"/>
      <c r="U284" s="157"/>
      <c r="V284" s="157"/>
      <c r="W284" s="177"/>
    </row>
    <row r="285" spans="1:23" x14ac:dyDescent="0.25">
      <c r="A285">
        <v>280</v>
      </c>
      <c r="B285" s="181" t="s">
        <v>134</v>
      </c>
      <c r="C285" s="182" t="s">
        <v>342</v>
      </c>
      <c r="D285" s="176"/>
      <c r="E285" s="157"/>
      <c r="F285" s="157"/>
      <c r="G285" s="177"/>
      <c r="H285" s="176"/>
      <c r="I285" s="157">
        <v>3</v>
      </c>
      <c r="J285" s="157"/>
      <c r="K285" s="177">
        <v>2</v>
      </c>
      <c r="L285" s="176"/>
      <c r="M285" s="157"/>
      <c r="N285" s="157">
        <v>1</v>
      </c>
      <c r="O285" s="178"/>
      <c r="P285" s="176"/>
      <c r="Q285" s="157"/>
      <c r="R285" s="157"/>
      <c r="S285" s="177"/>
      <c r="T285" s="173"/>
      <c r="U285" s="157">
        <v>3</v>
      </c>
      <c r="V285" s="157"/>
      <c r="W285" s="177">
        <v>3</v>
      </c>
    </row>
    <row r="286" spans="1:23" x14ac:dyDescent="0.25">
      <c r="A286">
        <v>281</v>
      </c>
      <c r="B286" s="181" t="s">
        <v>134</v>
      </c>
      <c r="C286" s="182" t="s">
        <v>276</v>
      </c>
      <c r="D286" s="176"/>
      <c r="E286" s="157"/>
      <c r="F286" s="157"/>
      <c r="G286" s="177"/>
      <c r="H286" s="176"/>
      <c r="I286" s="157"/>
      <c r="J286" s="157"/>
      <c r="K286" s="177"/>
      <c r="L286" s="176"/>
      <c r="M286" s="157"/>
      <c r="N286" s="157"/>
      <c r="O286" s="178"/>
      <c r="P286" s="176"/>
      <c r="Q286" s="157"/>
      <c r="R286" s="157"/>
      <c r="S286" s="177">
        <v>1</v>
      </c>
      <c r="T286" s="173"/>
      <c r="U286" s="157"/>
      <c r="V286" s="157"/>
      <c r="W286" s="177"/>
    </row>
    <row r="287" spans="1:23" x14ac:dyDescent="0.25">
      <c r="A287">
        <v>282</v>
      </c>
      <c r="B287" s="181" t="s">
        <v>134</v>
      </c>
      <c r="C287" s="182" t="s">
        <v>520</v>
      </c>
      <c r="D287" s="176"/>
      <c r="E287" s="157"/>
      <c r="F287" s="157"/>
      <c r="G287" s="177"/>
      <c r="H287" s="176"/>
      <c r="I287" s="157">
        <v>1</v>
      </c>
      <c r="J287" s="157"/>
      <c r="K287" s="177"/>
      <c r="L287" s="176"/>
      <c r="M287" s="157"/>
      <c r="N287" s="157"/>
      <c r="O287" s="178"/>
      <c r="P287" s="176"/>
      <c r="Q287" s="157"/>
      <c r="R287" s="157"/>
      <c r="S287" s="177"/>
      <c r="T287" s="173"/>
      <c r="U287" s="157"/>
      <c r="V287" s="157"/>
      <c r="W287" s="177"/>
    </row>
    <row r="288" spans="1:23" x14ac:dyDescent="0.25">
      <c r="A288">
        <v>283</v>
      </c>
      <c r="B288" s="181" t="s">
        <v>134</v>
      </c>
      <c r="C288" s="182" t="s">
        <v>133</v>
      </c>
      <c r="D288" s="176"/>
      <c r="E288" s="157"/>
      <c r="F288" s="157"/>
      <c r="G288" s="177">
        <v>3</v>
      </c>
      <c r="H288" s="176">
        <v>1</v>
      </c>
      <c r="I288" s="157">
        <v>7</v>
      </c>
      <c r="J288" s="157"/>
      <c r="K288" s="177">
        <v>3</v>
      </c>
      <c r="L288" s="176"/>
      <c r="M288" s="157">
        <v>2</v>
      </c>
      <c r="N288" s="157"/>
      <c r="O288" s="178">
        <v>1</v>
      </c>
      <c r="P288" s="176"/>
      <c r="Q288" s="157">
        <v>10</v>
      </c>
      <c r="R288" s="157">
        <v>3</v>
      </c>
      <c r="S288" s="177">
        <v>16</v>
      </c>
      <c r="T288" s="173"/>
      <c r="U288" s="157"/>
      <c r="V288" s="157"/>
      <c r="W288" s="177"/>
    </row>
    <row r="289" spans="1:23" x14ac:dyDescent="0.25">
      <c r="A289">
        <v>284</v>
      </c>
      <c r="B289" s="181" t="s">
        <v>134</v>
      </c>
      <c r="C289" s="182" t="s">
        <v>227</v>
      </c>
      <c r="D289" s="176"/>
      <c r="E289" s="157"/>
      <c r="F289" s="157"/>
      <c r="G289" s="177"/>
      <c r="H289" s="176"/>
      <c r="I289" s="157">
        <v>1</v>
      </c>
      <c r="J289" s="157"/>
      <c r="K289" s="177"/>
      <c r="L289" s="176"/>
      <c r="M289" s="157"/>
      <c r="N289" s="157"/>
      <c r="O289" s="178"/>
      <c r="P289" s="176"/>
      <c r="Q289" s="157">
        <v>1</v>
      </c>
      <c r="R289" s="157"/>
      <c r="S289" s="177">
        <v>1</v>
      </c>
      <c r="T289" s="173"/>
      <c r="U289" s="157"/>
      <c r="V289" s="157"/>
      <c r="W289" s="177"/>
    </row>
    <row r="290" spans="1:23" x14ac:dyDescent="0.25">
      <c r="A290">
        <v>285</v>
      </c>
      <c r="B290" s="181" t="s">
        <v>134</v>
      </c>
      <c r="C290" s="182" t="s">
        <v>153</v>
      </c>
      <c r="D290" s="176"/>
      <c r="E290" s="157"/>
      <c r="F290" s="157"/>
      <c r="G290" s="177"/>
      <c r="H290" s="176"/>
      <c r="I290" s="157"/>
      <c r="J290" s="157"/>
      <c r="K290" s="177"/>
      <c r="L290" s="176"/>
      <c r="M290" s="157"/>
      <c r="N290" s="157"/>
      <c r="O290" s="178"/>
      <c r="P290" s="176"/>
      <c r="Q290" s="157">
        <v>1</v>
      </c>
      <c r="R290" s="157"/>
      <c r="S290" s="177"/>
      <c r="T290" s="173"/>
      <c r="U290" s="157"/>
      <c r="V290" s="157"/>
      <c r="W290" s="177"/>
    </row>
    <row r="291" spans="1:23" x14ac:dyDescent="0.25">
      <c r="A291">
        <v>286</v>
      </c>
      <c r="B291" s="181" t="s">
        <v>134</v>
      </c>
      <c r="C291" s="182" t="s">
        <v>247</v>
      </c>
      <c r="D291" s="176"/>
      <c r="E291" s="157"/>
      <c r="F291" s="157"/>
      <c r="G291" s="177"/>
      <c r="H291" s="176"/>
      <c r="I291" s="157">
        <v>10</v>
      </c>
      <c r="J291" s="157"/>
      <c r="K291" s="177">
        <v>5</v>
      </c>
      <c r="L291" s="176"/>
      <c r="M291" s="157">
        <v>2</v>
      </c>
      <c r="N291" s="157">
        <v>2</v>
      </c>
      <c r="O291" s="178">
        <v>1</v>
      </c>
      <c r="P291" s="176"/>
      <c r="Q291" s="157"/>
      <c r="R291" s="157"/>
      <c r="S291" s="177"/>
      <c r="T291" s="173"/>
      <c r="U291" s="157">
        <v>5</v>
      </c>
      <c r="V291" s="157">
        <v>2</v>
      </c>
      <c r="W291" s="177">
        <v>2</v>
      </c>
    </row>
    <row r="292" spans="1:23" x14ac:dyDescent="0.25">
      <c r="A292">
        <v>287</v>
      </c>
      <c r="B292" s="181" t="s">
        <v>134</v>
      </c>
      <c r="C292" s="182" t="s">
        <v>231</v>
      </c>
      <c r="D292" s="176"/>
      <c r="E292" s="157"/>
      <c r="F292" s="157">
        <v>1</v>
      </c>
      <c r="G292" s="177"/>
      <c r="H292" s="176"/>
      <c r="I292" s="157">
        <v>3</v>
      </c>
      <c r="J292" s="157">
        <v>1</v>
      </c>
      <c r="K292" s="177">
        <v>2</v>
      </c>
      <c r="L292" s="176"/>
      <c r="M292" s="157"/>
      <c r="N292" s="157"/>
      <c r="O292" s="178"/>
      <c r="P292" s="176"/>
      <c r="Q292" s="157">
        <v>1</v>
      </c>
      <c r="R292" s="157"/>
      <c r="S292" s="177">
        <v>2</v>
      </c>
      <c r="T292" s="173"/>
      <c r="U292" s="157"/>
      <c r="V292" s="157">
        <v>1</v>
      </c>
      <c r="W292" s="177"/>
    </row>
    <row r="293" spans="1:23" x14ac:dyDescent="0.25">
      <c r="A293">
        <v>288</v>
      </c>
      <c r="B293" s="181" t="s">
        <v>134</v>
      </c>
      <c r="C293" s="182" t="s">
        <v>521</v>
      </c>
      <c r="D293" s="176"/>
      <c r="E293" s="157"/>
      <c r="F293" s="157">
        <v>2</v>
      </c>
      <c r="G293" s="177"/>
      <c r="H293" s="176"/>
      <c r="I293" s="157">
        <v>5</v>
      </c>
      <c r="J293" s="157">
        <v>2</v>
      </c>
      <c r="K293" s="177">
        <v>1</v>
      </c>
      <c r="L293" s="176"/>
      <c r="M293" s="157"/>
      <c r="N293" s="157"/>
      <c r="O293" s="178"/>
      <c r="P293" s="176"/>
      <c r="Q293" s="157"/>
      <c r="R293" s="157"/>
      <c r="S293" s="177"/>
      <c r="T293" s="173"/>
      <c r="U293" s="157"/>
      <c r="V293" s="157"/>
      <c r="W293" s="177"/>
    </row>
    <row r="294" spans="1:23" x14ac:dyDescent="0.25">
      <c r="A294">
        <v>289</v>
      </c>
      <c r="B294" s="181" t="s">
        <v>134</v>
      </c>
      <c r="C294" s="182" t="s">
        <v>293</v>
      </c>
      <c r="D294" s="176"/>
      <c r="E294" s="157"/>
      <c r="F294" s="157"/>
      <c r="G294" s="177"/>
      <c r="H294" s="176"/>
      <c r="I294" s="157">
        <v>1</v>
      </c>
      <c r="J294" s="157"/>
      <c r="K294" s="177">
        <v>1</v>
      </c>
      <c r="L294" s="176"/>
      <c r="M294" s="157"/>
      <c r="N294" s="157"/>
      <c r="O294" s="178">
        <v>1</v>
      </c>
      <c r="P294" s="176"/>
      <c r="Q294" s="157"/>
      <c r="R294" s="157"/>
      <c r="S294" s="177"/>
      <c r="T294" s="173"/>
      <c r="U294" s="157">
        <v>1</v>
      </c>
      <c r="V294" s="157"/>
      <c r="W294" s="177"/>
    </row>
    <row r="295" spans="1:23" x14ac:dyDescent="0.25">
      <c r="A295">
        <v>290</v>
      </c>
      <c r="B295" s="181" t="s">
        <v>134</v>
      </c>
      <c r="C295" s="182" t="s">
        <v>522</v>
      </c>
      <c r="D295" s="176">
        <v>1</v>
      </c>
      <c r="E295" s="157">
        <v>3</v>
      </c>
      <c r="F295" s="157">
        <v>2</v>
      </c>
      <c r="G295" s="177">
        <v>9</v>
      </c>
      <c r="H295" s="176"/>
      <c r="I295" s="157"/>
      <c r="J295" s="157">
        <v>2</v>
      </c>
      <c r="K295" s="177"/>
      <c r="L295" s="176"/>
      <c r="M295" s="157"/>
      <c r="N295" s="157"/>
      <c r="O295" s="178"/>
      <c r="P295" s="176"/>
      <c r="Q295" s="157"/>
      <c r="R295" s="157"/>
      <c r="S295" s="177"/>
      <c r="T295" s="173"/>
      <c r="U295" s="157"/>
      <c r="V295" s="157"/>
      <c r="W295" s="177"/>
    </row>
    <row r="296" spans="1:23" x14ac:dyDescent="0.25">
      <c r="A296">
        <v>291</v>
      </c>
      <c r="B296" s="181" t="s">
        <v>134</v>
      </c>
      <c r="C296" s="182" t="s">
        <v>299</v>
      </c>
      <c r="D296" s="176"/>
      <c r="E296" s="157"/>
      <c r="F296" s="157"/>
      <c r="G296" s="177"/>
      <c r="H296" s="176"/>
      <c r="I296" s="157">
        <v>3</v>
      </c>
      <c r="J296" s="157"/>
      <c r="K296" s="177">
        <v>1</v>
      </c>
      <c r="L296" s="176"/>
      <c r="M296" s="157"/>
      <c r="N296" s="157">
        <v>1</v>
      </c>
      <c r="O296" s="178">
        <v>1</v>
      </c>
      <c r="P296" s="176"/>
      <c r="Q296" s="157"/>
      <c r="R296" s="157"/>
      <c r="S296" s="177"/>
      <c r="T296" s="173"/>
      <c r="U296" s="157"/>
      <c r="V296" s="157"/>
      <c r="W296" s="177"/>
    </row>
    <row r="297" spans="1:23" x14ac:dyDescent="0.25">
      <c r="A297">
        <v>292</v>
      </c>
      <c r="B297" s="181" t="s">
        <v>134</v>
      </c>
      <c r="C297" s="182" t="s">
        <v>268</v>
      </c>
      <c r="D297" s="176"/>
      <c r="E297" s="157"/>
      <c r="F297" s="157"/>
      <c r="G297" s="177">
        <v>1</v>
      </c>
      <c r="H297" s="176"/>
      <c r="I297" s="157">
        <v>2</v>
      </c>
      <c r="J297" s="157"/>
      <c r="K297" s="177">
        <v>1</v>
      </c>
      <c r="L297" s="176"/>
      <c r="M297" s="157"/>
      <c r="N297" s="157"/>
      <c r="O297" s="178"/>
      <c r="P297" s="176"/>
      <c r="Q297" s="157"/>
      <c r="R297" s="157">
        <v>1</v>
      </c>
      <c r="S297" s="177">
        <v>1</v>
      </c>
      <c r="T297" s="173"/>
      <c r="U297" s="157"/>
      <c r="V297" s="157"/>
      <c r="W297" s="177"/>
    </row>
    <row r="298" spans="1:23" x14ac:dyDescent="0.25">
      <c r="A298">
        <v>293</v>
      </c>
      <c r="B298" s="181" t="s">
        <v>329</v>
      </c>
      <c r="C298" s="182" t="s">
        <v>151</v>
      </c>
      <c r="D298" s="176"/>
      <c r="E298" s="157"/>
      <c r="F298" s="157"/>
      <c r="G298" s="177">
        <v>2</v>
      </c>
      <c r="H298" s="176"/>
      <c r="I298" s="157"/>
      <c r="J298" s="157"/>
      <c r="K298" s="177"/>
      <c r="L298" s="176"/>
      <c r="M298" s="157"/>
      <c r="N298" s="157"/>
      <c r="O298" s="178"/>
      <c r="P298" s="176"/>
      <c r="Q298" s="157"/>
      <c r="R298" s="157"/>
      <c r="S298" s="177"/>
      <c r="T298" s="173"/>
      <c r="U298" s="157"/>
      <c r="V298" s="157"/>
      <c r="W298" s="177"/>
    </row>
    <row r="299" spans="1:23" x14ac:dyDescent="0.25">
      <c r="A299">
        <v>294</v>
      </c>
      <c r="B299" s="181" t="s">
        <v>329</v>
      </c>
      <c r="C299" s="182" t="s">
        <v>523</v>
      </c>
      <c r="D299" s="176"/>
      <c r="E299" s="157">
        <v>9</v>
      </c>
      <c r="F299" s="157"/>
      <c r="G299" s="177">
        <v>1</v>
      </c>
      <c r="H299" s="176"/>
      <c r="I299" s="157"/>
      <c r="J299" s="157"/>
      <c r="K299" s="177"/>
      <c r="L299" s="176"/>
      <c r="M299" s="157"/>
      <c r="N299" s="157"/>
      <c r="O299" s="178"/>
      <c r="P299" s="176"/>
      <c r="Q299" s="157"/>
      <c r="R299" s="157"/>
      <c r="S299" s="177"/>
      <c r="T299" s="173"/>
      <c r="U299" s="157"/>
      <c r="V299" s="157"/>
      <c r="W299" s="177"/>
    </row>
    <row r="300" spans="1:23" x14ac:dyDescent="0.25">
      <c r="A300">
        <v>295</v>
      </c>
      <c r="B300" s="181" t="s">
        <v>329</v>
      </c>
      <c r="C300" s="182" t="s">
        <v>524</v>
      </c>
      <c r="D300" s="176"/>
      <c r="E300" s="157"/>
      <c r="F300" s="157"/>
      <c r="G300" s="177">
        <v>1</v>
      </c>
      <c r="H300" s="176"/>
      <c r="I300" s="157"/>
      <c r="J300" s="157"/>
      <c r="K300" s="177"/>
      <c r="L300" s="176"/>
      <c r="M300" s="157"/>
      <c r="N300" s="157"/>
      <c r="O300" s="178"/>
      <c r="P300" s="176"/>
      <c r="Q300" s="157"/>
      <c r="R300" s="157"/>
      <c r="S300" s="177"/>
      <c r="T300" s="173"/>
      <c r="U300" s="157"/>
      <c r="V300" s="157"/>
      <c r="W300" s="177"/>
    </row>
    <row r="301" spans="1:23" x14ac:dyDescent="0.25">
      <c r="A301">
        <v>296</v>
      </c>
      <c r="B301" s="181" t="s">
        <v>329</v>
      </c>
      <c r="C301" s="182" t="s">
        <v>328</v>
      </c>
      <c r="D301" s="176"/>
      <c r="E301" s="157"/>
      <c r="F301" s="157">
        <v>1</v>
      </c>
      <c r="G301" s="177">
        <v>1</v>
      </c>
      <c r="H301" s="176"/>
      <c r="I301" s="157"/>
      <c r="J301" s="157"/>
      <c r="K301" s="177"/>
      <c r="L301" s="176"/>
      <c r="M301" s="157"/>
      <c r="N301" s="157"/>
      <c r="O301" s="178"/>
      <c r="P301" s="176"/>
      <c r="Q301" s="157"/>
      <c r="R301" s="157">
        <v>1</v>
      </c>
      <c r="S301" s="177"/>
      <c r="T301" s="173"/>
      <c r="U301" s="157"/>
      <c r="V301" s="157"/>
      <c r="W301" s="177"/>
    </row>
    <row r="302" spans="1:23" x14ac:dyDescent="0.25">
      <c r="A302">
        <v>297</v>
      </c>
      <c r="B302" s="181" t="s">
        <v>329</v>
      </c>
      <c r="C302" s="182" t="s">
        <v>525</v>
      </c>
      <c r="D302" s="176"/>
      <c r="E302" s="157"/>
      <c r="F302" s="157"/>
      <c r="G302" s="177">
        <v>1</v>
      </c>
      <c r="H302" s="176"/>
      <c r="I302" s="157"/>
      <c r="J302" s="157"/>
      <c r="K302" s="177"/>
      <c r="L302" s="176"/>
      <c r="M302" s="157"/>
      <c r="N302" s="157"/>
      <c r="O302" s="178"/>
      <c r="P302" s="176"/>
      <c r="Q302" s="157"/>
      <c r="R302" s="157"/>
      <c r="S302" s="177"/>
      <c r="T302" s="173"/>
      <c r="U302" s="157"/>
      <c r="V302" s="157"/>
      <c r="W302" s="177"/>
    </row>
    <row r="303" spans="1:23" ht="30" x14ac:dyDescent="0.25">
      <c r="A303">
        <v>298</v>
      </c>
      <c r="B303" s="181" t="s">
        <v>329</v>
      </c>
      <c r="C303" s="182" t="s">
        <v>526</v>
      </c>
      <c r="D303" s="176"/>
      <c r="E303" s="157">
        <v>1</v>
      </c>
      <c r="F303" s="157"/>
      <c r="G303" s="177"/>
      <c r="H303" s="176"/>
      <c r="I303" s="157"/>
      <c r="J303" s="157"/>
      <c r="K303" s="177"/>
      <c r="L303" s="176"/>
      <c r="M303" s="157"/>
      <c r="N303" s="157"/>
      <c r="O303" s="178"/>
      <c r="P303" s="176"/>
      <c r="Q303" s="157"/>
      <c r="R303" s="157"/>
      <c r="S303" s="177"/>
      <c r="T303" s="173"/>
      <c r="U303" s="157"/>
      <c r="V303" s="157"/>
      <c r="W303" s="177"/>
    </row>
    <row r="304" spans="1:23" x14ac:dyDescent="0.25">
      <c r="A304">
        <v>299</v>
      </c>
      <c r="B304" s="181" t="s">
        <v>329</v>
      </c>
      <c r="C304" s="182" t="s">
        <v>527</v>
      </c>
      <c r="D304" s="176"/>
      <c r="E304" s="157">
        <v>3</v>
      </c>
      <c r="F304" s="157"/>
      <c r="G304" s="177">
        <v>1</v>
      </c>
      <c r="H304" s="176"/>
      <c r="I304" s="157"/>
      <c r="J304" s="157"/>
      <c r="K304" s="177"/>
      <c r="L304" s="176"/>
      <c r="M304" s="157"/>
      <c r="N304" s="157"/>
      <c r="O304" s="178"/>
      <c r="P304" s="176"/>
      <c r="Q304" s="157"/>
      <c r="R304" s="157"/>
      <c r="S304" s="177"/>
      <c r="T304" s="173"/>
      <c r="U304" s="157"/>
      <c r="V304" s="157"/>
      <c r="W304" s="177"/>
    </row>
    <row r="305" spans="1:23" x14ac:dyDescent="0.25">
      <c r="A305">
        <v>300</v>
      </c>
      <c r="B305" s="181" t="s">
        <v>329</v>
      </c>
      <c r="C305" s="182" t="s">
        <v>335</v>
      </c>
      <c r="D305" s="176"/>
      <c r="E305" s="157"/>
      <c r="F305" s="157"/>
      <c r="G305" s="177">
        <v>2</v>
      </c>
      <c r="H305" s="176"/>
      <c r="I305" s="157"/>
      <c r="J305" s="157"/>
      <c r="K305" s="177"/>
      <c r="L305" s="176"/>
      <c r="M305" s="157"/>
      <c r="N305" s="157"/>
      <c r="O305" s="178"/>
      <c r="P305" s="176"/>
      <c r="Q305" s="157"/>
      <c r="R305" s="157">
        <v>1</v>
      </c>
      <c r="S305" s="177"/>
      <c r="T305" s="173"/>
      <c r="U305" s="157"/>
      <c r="V305" s="157"/>
      <c r="W305" s="177"/>
    </row>
    <row r="306" spans="1:23" ht="30" x14ac:dyDescent="0.25">
      <c r="A306">
        <v>301</v>
      </c>
      <c r="B306" s="181" t="s">
        <v>528</v>
      </c>
      <c r="C306" s="182" t="s">
        <v>529</v>
      </c>
      <c r="D306" s="176"/>
      <c r="E306" s="157"/>
      <c r="F306" s="157"/>
      <c r="G306" s="177"/>
      <c r="H306" s="176"/>
      <c r="I306" s="157"/>
      <c r="J306" s="157"/>
      <c r="K306" s="177">
        <v>1</v>
      </c>
      <c r="L306" s="176"/>
      <c r="M306" s="157"/>
      <c r="N306" s="157"/>
      <c r="O306" s="178"/>
      <c r="P306" s="176"/>
      <c r="Q306" s="157"/>
      <c r="R306" s="157"/>
      <c r="S306" s="177"/>
      <c r="T306" s="173"/>
      <c r="U306" s="157"/>
      <c r="V306" s="157"/>
      <c r="W306" s="177"/>
    </row>
    <row r="307" spans="1:23" x14ac:dyDescent="0.25">
      <c r="A307">
        <v>302</v>
      </c>
      <c r="B307" s="181" t="s">
        <v>528</v>
      </c>
      <c r="C307" s="182" t="s">
        <v>165</v>
      </c>
      <c r="D307" s="176"/>
      <c r="E307" s="157"/>
      <c r="F307" s="157">
        <v>1</v>
      </c>
      <c r="G307" s="177"/>
      <c r="H307" s="176"/>
      <c r="I307" s="157"/>
      <c r="J307" s="157"/>
      <c r="K307" s="177"/>
      <c r="L307" s="176"/>
      <c r="M307" s="157"/>
      <c r="N307" s="157"/>
      <c r="O307" s="178"/>
      <c r="P307" s="176">
        <v>1</v>
      </c>
      <c r="Q307" s="157">
        <v>1</v>
      </c>
      <c r="R307" s="157"/>
      <c r="S307" s="177"/>
      <c r="T307" s="173"/>
      <c r="U307" s="157"/>
      <c r="V307" s="157"/>
      <c r="W307" s="177"/>
    </row>
    <row r="308" spans="1:23" x14ac:dyDescent="0.25">
      <c r="A308">
        <v>303</v>
      </c>
      <c r="B308" s="181" t="s">
        <v>528</v>
      </c>
      <c r="C308" s="182" t="s">
        <v>530</v>
      </c>
      <c r="D308" s="176">
        <v>1</v>
      </c>
      <c r="E308" s="157"/>
      <c r="F308" s="157"/>
      <c r="G308" s="177"/>
      <c r="H308" s="176"/>
      <c r="I308" s="157"/>
      <c r="J308" s="157"/>
      <c r="K308" s="177"/>
      <c r="L308" s="176"/>
      <c r="M308" s="157"/>
      <c r="N308" s="157"/>
      <c r="O308" s="178"/>
      <c r="P308" s="176"/>
      <c r="Q308" s="157"/>
      <c r="R308" s="157"/>
      <c r="S308" s="177"/>
      <c r="T308" s="173"/>
      <c r="U308" s="157"/>
      <c r="V308" s="157"/>
      <c r="W308" s="177"/>
    </row>
    <row r="309" spans="1:23" x14ac:dyDescent="0.25">
      <c r="A309">
        <v>304</v>
      </c>
      <c r="B309" s="181" t="s">
        <v>528</v>
      </c>
      <c r="C309" s="182" t="s">
        <v>531</v>
      </c>
      <c r="D309" s="176">
        <v>2</v>
      </c>
      <c r="E309" s="157"/>
      <c r="F309" s="157"/>
      <c r="G309" s="177">
        <v>2</v>
      </c>
      <c r="H309" s="176"/>
      <c r="I309" s="157"/>
      <c r="J309" s="157"/>
      <c r="K309" s="177"/>
      <c r="L309" s="176"/>
      <c r="M309" s="157"/>
      <c r="N309" s="157"/>
      <c r="O309" s="178"/>
      <c r="P309" s="176"/>
      <c r="Q309" s="157"/>
      <c r="R309" s="157"/>
      <c r="S309" s="177"/>
      <c r="T309" s="173"/>
      <c r="U309" s="157"/>
      <c r="V309" s="157"/>
      <c r="W309" s="177"/>
    </row>
    <row r="310" spans="1:23" x14ac:dyDescent="0.25">
      <c r="A310">
        <v>305</v>
      </c>
      <c r="B310" s="181" t="s">
        <v>528</v>
      </c>
      <c r="C310" s="182" t="s">
        <v>532</v>
      </c>
      <c r="D310" s="176"/>
      <c r="E310" s="157"/>
      <c r="F310" s="157"/>
      <c r="G310" s="177"/>
      <c r="H310" s="176"/>
      <c r="I310" s="157">
        <v>1</v>
      </c>
      <c r="J310" s="157"/>
      <c r="K310" s="177"/>
      <c r="L310" s="176"/>
      <c r="M310" s="157"/>
      <c r="N310" s="157"/>
      <c r="O310" s="178"/>
      <c r="P310" s="176"/>
      <c r="Q310" s="157"/>
      <c r="R310" s="157"/>
      <c r="S310" s="177"/>
      <c r="T310" s="173"/>
      <c r="U310" s="157"/>
      <c r="V310" s="157"/>
      <c r="W310" s="177"/>
    </row>
    <row r="311" spans="1:23" x14ac:dyDescent="0.25">
      <c r="A311">
        <v>306</v>
      </c>
      <c r="B311" s="181" t="s">
        <v>528</v>
      </c>
      <c r="C311" s="182" t="s">
        <v>533</v>
      </c>
      <c r="D311" s="176"/>
      <c r="E311" s="157"/>
      <c r="F311" s="157">
        <v>1</v>
      </c>
      <c r="G311" s="177">
        <v>1</v>
      </c>
      <c r="H311" s="176"/>
      <c r="I311" s="157"/>
      <c r="J311" s="157"/>
      <c r="K311" s="177"/>
      <c r="L311" s="176"/>
      <c r="M311" s="157"/>
      <c r="N311" s="157"/>
      <c r="O311" s="178"/>
      <c r="P311" s="176"/>
      <c r="Q311" s="157"/>
      <c r="R311" s="157"/>
      <c r="S311" s="177"/>
      <c r="T311" s="173"/>
      <c r="U311" s="157"/>
      <c r="V311" s="157"/>
      <c r="W311" s="177"/>
    </row>
    <row r="312" spans="1:23" x14ac:dyDescent="0.25">
      <c r="A312">
        <v>307</v>
      </c>
      <c r="B312" s="181" t="s">
        <v>528</v>
      </c>
      <c r="C312" s="182" t="s">
        <v>534</v>
      </c>
      <c r="D312" s="176"/>
      <c r="E312" s="157"/>
      <c r="F312" s="157">
        <v>1</v>
      </c>
      <c r="G312" s="177"/>
      <c r="H312" s="176"/>
      <c r="I312" s="157"/>
      <c r="J312" s="157"/>
      <c r="K312" s="177"/>
      <c r="L312" s="176"/>
      <c r="M312" s="157"/>
      <c r="N312" s="157"/>
      <c r="O312" s="178"/>
      <c r="P312" s="176"/>
      <c r="Q312" s="157"/>
      <c r="R312" s="157"/>
      <c r="S312" s="177"/>
      <c r="T312" s="173"/>
      <c r="U312" s="157"/>
      <c r="V312" s="157"/>
      <c r="W312" s="177"/>
    </row>
    <row r="313" spans="1:23" ht="15.75" thickBot="1" x14ac:dyDescent="0.3">
      <c r="B313" s="217" t="s">
        <v>535</v>
      </c>
      <c r="C313" s="218"/>
      <c r="D313" s="183">
        <f>SUM(D6:D312)</f>
        <v>25</v>
      </c>
      <c r="E313" s="184">
        <f t="shared" ref="E313:W313" si="0">SUM(E6:E312)</f>
        <v>174</v>
      </c>
      <c r="F313" s="184">
        <f t="shared" si="0"/>
        <v>61</v>
      </c>
      <c r="G313" s="185">
        <f t="shared" si="0"/>
        <v>266</v>
      </c>
      <c r="H313" s="183">
        <f t="shared" si="0"/>
        <v>20</v>
      </c>
      <c r="I313" s="184">
        <f t="shared" si="0"/>
        <v>333</v>
      </c>
      <c r="J313" s="184">
        <f t="shared" si="0"/>
        <v>37</v>
      </c>
      <c r="K313" s="185">
        <f t="shared" si="0"/>
        <v>138</v>
      </c>
      <c r="L313" s="183">
        <f t="shared" si="0"/>
        <v>1</v>
      </c>
      <c r="M313" s="184">
        <f t="shared" si="0"/>
        <v>11</v>
      </c>
      <c r="N313" s="184">
        <f t="shared" si="0"/>
        <v>42</v>
      </c>
      <c r="O313" s="186">
        <f t="shared" si="0"/>
        <v>97</v>
      </c>
      <c r="P313" s="183">
        <f t="shared" si="0"/>
        <v>45</v>
      </c>
      <c r="Q313" s="184">
        <f t="shared" si="0"/>
        <v>101</v>
      </c>
      <c r="R313" s="184">
        <f t="shared" si="0"/>
        <v>56</v>
      </c>
      <c r="S313" s="185">
        <f t="shared" si="0"/>
        <v>149</v>
      </c>
      <c r="T313" s="187">
        <f t="shared" si="0"/>
        <v>5</v>
      </c>
      <c r="U313" s="184">
        <f t="shared" si="0"/>
        <v>85</v>
      </c>
      <c r="V313" s="184">
        <f t="shared" si="0"/>
        <v>16</v>
      </c>
      <c r="W313" s="185">
        <f t="shared" si="0"/>
        <v>70</v>
      </c>
    </row>
    <row r="315" spans="1:23" x14ac:dyDescent="0.25">
      <c r="B315" s="153" t="s">
        <v>128</v>
      </c>
      <c r="C315" s="152"/>
      <c r="D315" s="152"/>
      <c r="E315" s="152"/>
      <c r="F315" s="148"/>
      <c r="G315" s="148"/>
    </row>
  </sheetData>
  <mergeCells count="8">
    <mergeCell ref="B313:C313"/>
    <mergeCell ref="D4:G4"/>
    <mergeCell ref="H4:K4"/>
    <mergeCell ref="B1:U1"/>
    <mergeCell ref="T2:X2"/>
    <mergeCell ref="L4:O4"/>
    <mergeCell ref="P4:S4"/>
    <mergeCell ref="T4: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V115"/>
  <sheetViews>
    <sheetView topLeftCell="A76" workbookViewId="0">
      <selection activeCell="A6" sqref="A6:A112"/>
    </sheetView>
  </sheetViews>
  <sheetFormatPr baseColWidth="10" defaultRowHeight="15" x14ac:dyDescent="0.25"/>
  <cols>
    <col min="2" max="2" width="34" customWidth="1"/>
  </cols>
  <sheetData>
    <row r="1" spans="1:22" s="166" customFormat="1" ht="15.75" x14ac:dyDescent="0.25">
      <c r="A1" s="165"/>
      <c r="B1" s="230" t="s">
        <v>581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165"/>
      <c r="P1" s="165"/>
      <c r="Q1" s="165"/>
      <c r="R1" s="165"/>
      <c r="S1" s="165"/>
      <c r="T1" s="165"/>
      <c r="U1" s="165"/>
    </row>
    <row r="2" spans="1:22" s="166" customFormat="1" ht="15.75" x14ac:dyDescent="0.25">
      <c r="A2" s="165"/>
      <c r="B2" s="167" t="s">
        <v>582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5"/>
      <c r="O2" s="165"/>
      <c r="P2" s="165"/>
      <c r="Q2" s="165"/>
      <c r="R2" s="165"/>
      <c r="S2" s="165"/>
      <c r="T2" s="165"/>
      <c r="U2" s="165"/>
    </row>
    <row r="3" spans="1:22" ht="15.75" thickBot="1" x14ac:dyDescent="0.3"/>
    <row r="4" spans="1:22" ht="15.75" thickBot="1" x14ac:dyDescent="0.3">
      <c r="B4" s="163"/>
      <c r="C4" s="227" t="s">
        <v>363</v>
      </c>
      <c r="D4" s="228"/>
      <c r="E4" s="228"/>
      <c r="F4" s="229"/>
      <c r="G4" s="227" t="s">
        <v>364</v>
      </c>
      <c r="H4" s="228"/>
      <c r="I4" s="228"/>
      <c r="J4" s="232"/>
      <c r="K4" s="227" t="s">
        <v>237</v>
      </c>
      <c r="L4" s="228"/>
      <c r="M4" s="228"/>
      <c r="N4" s="229"/>
      <c r="O4" s="233" t="s">
        <v>129</v>
      </c>
      <c r="P4" s="228"/>
      <c r="Q4" s="228"/>
      <c r="R4" s="229"/>
      <c r="S4" s="227" t="s">
        <v>365</v>
      </c>
      <c r="T4" s="228"/>
      <c r="U4" s="228"/>
      <c r="V4" s="229"/>
    </row>
    <row r="5" spans="1:22" x14ac:dyDescent="0.25">
      <c r="B5" s="201" t="s">
        <v>538</v>
      </c>
      <c r="C5" s="190" t="s">
        <v>343</v>
      </c>
      <c r="D5" s="170" t="s">
        <v>132</v>
      </c>
      <c r="E5" s="170" t="s">
        <v>304</v>
      </c>
      <c r="F5" s="191" t="s">
        <v>251</v>
      </c>
      <c r="G5" s="190" t="s">
        <v>343</v>
      </c>
      <c r="H5" s="170" t="s">
        <v>132</v>
      </c>
      <c r="I5" s="170" t="s">
        <v>304</v>
      </c>
      <c r="J5" s="188" t="s">
        <v>251</v>
      </c>
      <c r="K5" s="190" t="s">
        <v>343</v>
      </c>
      <c r="L5" s="170" t="s">
        <v>132</v>
      </c>
      <c r="M5" s="170" t="s">
        <v>304</v>
      </c>
      <c r="N5" s="191" t="s">
        <v>251</v>
      </c>
      <c r="O5" s="198" t="s">
        <v>343</v>
      </c>
      <c r="P5" s="170" t="s">
        <v>132</v>
      </c>
      <c r="Q5" s="170" t="s">
        <v>304</v>
      </c>
      <c r="R5" s="191" t="s">
        <v>251</v>
      </c>
      <c r="S5" s="190" t="s">
        <v>343</v>
      </c>
      <c r="T5" s="170" t="s">
        <v>132</v>
      </c>
      <c r="U5" s="170" t="s">
        <v>304</v>
      </c>
      <c r="V5" s="191" t="s">
        <v>251</v>
      </c>
    </row>
    <row r="6" spans="1:22" ht="30" x14ac:dyDescent="0.25">
      <c r="A6">
        <v>1</v>
      </c>
      <c r="B6" s="202" t="s">
        <v>271</v>
      </c>
      <c r="C6" s="192"/>
      <c r="D6" s="164"/>
      <c r="E6" s="164"/>
      <c r="F6" s="193"/>
      <c r="G6" s="192"/>
      <c r="H6" s="164">
        <v>1</v>
      </c>
      <c r="I6" s="164"/>
      <c r="J6" s="189"/>
      <c r="K6" s="192"/>
      <c r="L6" s="164"/>
      <c r="M6" s="164">
        <v>6</v>
      </c>
      <c r="N6" s="193">
        <v>69</v>
      </c>
      <c r="O6" s="199"/>
      <c r="P6" s="164"/>
      <c r="Q6" s="164"/>
      <c r="R6" s="193"/>
      <c r="S6" s="192">
        <v>1</v>
      </c>
      <c r="T6" s="164"/>
      <c r="U6" s="164"/>
      <c r="V6" s="193"/>
    </row>
    <row r="7" spans="1:22" x14ac:dyDescent="0.25">
      <c r="A7">
        <v>2</v>
      </c>
      <c r="B7" s="202" t="s">
        <v>239</v>
      </c>
      <c r="C7" s="192"/>
      <c r="D7" s="164"/>
      <c r="E7" s="164"/>
      <c r="F7" s="193"/>
      <c r="G7" s="192"/>
      <c r="H7" s="164">
        <v>2</v>
      </c>
      <c r="I7" s="164">
        <v>2</v>
      </c>
      <c r="J7" s="189"/>
      <c r="K7" s="192"/>
      <c r="L7" s="164">
        <v>1</v>
      </c>
      <c r="M7" s="164"/>
      <c r="N7" s="193">
        <v>1</v>
      </c>
      <c r="O7" s="199">
        <v>1</v>
      </c>
      <c r="P7" s="164"/>
      <c r="Q7" s="164">
        <v>1</v>
      </c>
      <c r="R7" s="193"/>
      <c r="S7" s="192"/>
      <c r="T7" s="164"/>
      <c r="U7" s="164"/>
      <c r="V7" s="193"/>
    </row>
    <row r="8" spans="1:22" x14ac:dyDescent="0.25">
      <c r="A8">
        <v>3</v>
      </c>
      <c r="B8" s="202" t="s">
        <v>246</v>
      </c>
      <c r="C8" s="192"/>
      <c r="D8" s="164"/>
      <c r="E8" s="164"/>
      <c r="F8" s="193"/>
      <c r="G8" s="192"/>
      <c r="H8" s="164"/>
      <c r="I8" s="164"/>
      <c r="J8" s="189"/>
      <c r="K8" s="192"/>
      <c r="L8" s="164">
        <v>1</v>
      </c>
      <c r="M8" s="164">
        <v>1</v>
      </c>
      <c r="N8" s="193"/>
      <c r="O8" s="199"/>
      <c r="P8" s="164"/>
      <c r="Q8" s="164"/>
      <c r="R8" s="193"/>
      <c r="S8" s="192"/>
      <c r="T8" s="164"/>
      <c r="U8" s="164"/>
      <c r="V8" s="193"/>
    </row>
    <row r="9" spans="1:22" x14ac:dyDescent="0.25">
      <c r="A9">
        <v>4</v>
      </c>
      <c r="B9" s="202" t="s">
        <v>248</v>
      </c>
      <c r="C9" s="192"/>
      <c r="D9" s="164"/>
      <c r="E9" s="164"/>
      <c r="F9" s="193"/>
      <c r="G9" s="192"/>
      <c r="H9" s="164"/>
      <c r="I9" s="164"/>
      <c r="J9" s="189"/>
      <c r="K9" s="192"/>
      <c r="L9" s="164">
        <v>1</v>
      </c>
      <c r="M9" s="164">
        <v>1</v>
      </c>
      <c r="N9" s="193"/>
      <c r="O9" s="199"/>
      <c r="P9" s="164"/>
      <c r="Q9" s="164"/>
      <c r="R9" s="193"/>
      <c r="S9" s="192"/>
      <c r="T9" s="164"/>
      <c r="U9" s="164"/>
      <c r="V9" s="193"/>
    </row>
    <row r="10" spans="1:22" x14ac:dyDescent="0.25">
      <c r="A10">
        <v>5</v>
      </c>
      <c r="B10" s="202" t="s">
        <v>539</v>
      </c>
      <c r="C10" s="192"/>
      <c r="D10" s="164"/>
      <c r="E10" s="164"/>
      <c r="F10" s="193"/>
      <c r="G10" s="192"/>
      <c r="H10" s="164">
        <v>1</v>
      </c>
      <c r="I10" s="164"/>
      <c r="J10" s="189"/>
      <c r="K10" s="192"/>
      <c r="L10" s="164"/>
      <c r="M10" s="164"/>
      <c r="N10" s="193"/>
      <c r="O10" s="199"/>
      <c r="P10" s="164"/>
      <c r="Q10" s="164"/>
      <c r="R10" s="193"/>
      <c r="S10" s="192"/>
      <c r="T10" s="164"/>
      <c r="U10" s="164"/>
      <c r="V10" s="193"/>
    </row>
    <row r="11" spans="1:22" x14ac:dyDescent="0.25">
      <c r="A11">
        <v>6</v>
      </c>
      <c r="B11" s="202" t="s">
        <v>225</v>
      </c>
      <c r="C11" s="192"/>
      <c r="D11" s="164">
        <v>1</v>
      </c>
      <c r="E11" s="164"/>
      <c r="F11" s="193"/>
      <c r="G11" s="192"/>
      <c r="H11" s="164">
        <v>1</v>
      </c>
      <c r="I11" s="164"/>
      <c r="J11" s="189">
        <v>3</v>
      </c>
      <c r="K11" s="192"/>
      <c r="L11" s="164"/>
      <c r="M11" s="164">
        <v>11</v>
      </c>
      <c r="N11" s="193">
        <v>2</v>
      </c>
      <c r="O11" s="199"/>
      <c r="P11" s="164">
        <v>1</v>
      </c>
      <c r="Q11" s="164"/>
      <c r="R11" s="193">
        <v>2</v>
      </c>
      <c r="S11" s="192"/>
      <c r="T11" s="164"/>
      <c r="U11" s="164"/>
      <c r="V11" s="193">
        <v>4</v>
      </c>
    </row>
    <row r="12" spans="1:22" ht="30" x14ac:dyDescent="0.25">
      <c r="A12">
        <v>7</v>
      </c>
      <c r="B12" s="202" t="s">
        <v>336</v>
      </c>
      <c r="C12" s="192"/>
      <c r="D12" s="164"/>
      <c r="E12" s="164"/>
      <c r="F12" s="193"/>
      <c r="G12" s="192"/>
      <c r="H12" s="164"/>
      <c r="I12" s="164">
        <v>2</v>
      </c>
      <c r="J12" s="189">
        <v>2</v>
      </c>
      <c r="K12" s="192"/>
      <c r="L12" s="164"/>
      <c r="M12" s="164"/>
      <c r="N12" s="193"/>
      <c r="O12" s="199"/>
      <c r="P12" s="164"/>
      <c r="Q12" s="164">
        <v>1</v>
      </c>
      <c r="R12" s="193"/>
      <c r="S12" s="192"/>
      <c r="T12" s="164"/>
      <c r="U12" s="164">
        <v>2</v>
      </c>
      <c r="V12" s="193">
        <v>2</v>
      </c>
    </row>
    <row r="13" spans="1:22" x14ac:dyDescent="0.25">
      <c r="A13">
        <v>8</v>
      </c>
      <c r="B13" s="202" t="s">
        <v>540</v>
      </c>
      <c r="C13" s="192">
        <v>1</v>
      </c>
      <c r="D13" s="164">
        <v>3</v>
      </c>
      <c r="E13" s="164">
        <v>2</v>
      </c>
      <c r="F13" s="193">
        <v>8</v>
      </c>
      <c r="G13" s="192"/>
      <c r="H13" s="164"/>
      <c r="I13" s="164">
        <v>2</v>
      </c>
      <c r="J13" s="189"/>
      <c r="K13" s="192"/>
      <c r="L13" s="164"/>
      <c r="M13" s="164"/>
      <c r="N13" s="193"/>
      <c r="O13" s="199"/>
      <c r="P13" s="164"/>
      <c r="Q13" s="164"/>
      <c r="R13" s="193"/>
      <c r="S13" s="192"/>
      <c r="T13" s="164"/>
      <c r="U13" s="164"/>
      <c r="V13" s="193"/>
    </row>
    <row r="14" spans="1:22" x14ac:dyDescent="0.25">
      <c r="A14">
        <v>9</v>
      </c>
      <c r="B14" s="202" t="s">
        <v>541</v>
      </c>
      <c r="C14" s="192"/>
      <c r="D14" s="164"/>
      <c r="E14" s="164"/>
      <c r="F14" s="193"/>
      <c r="G14" s="192"/>
      <c r="H14" s="164">
        <v>1</v>
      </c>
      <c r="I14" s="164"/>
      <c r="J14" s="189">
        <v>1</v>
      </c>
      <c r="K14" s="192"/>
      <c r="L14" s="164"/>
      <c r="M14" s="164"/>
      <c r="N14" s="193"/>
      <c r="O14" s="199"/>
      <c r="P14" s="164"/>
      <c r="Q14" s="164"/>
      <c r="R14" s="193"/>
      <c r="S14" s="192"/>
      <c r="T14" s="164"/>
      <c r="U14" s="164"/>
      <c r="V14" s="193"/>
    </row>
    <row r="15" spans="1:22" x14ac:dyDescent="0.25">
      <c r="A15">
        <v>10</v>
      </c>
      <c r="B15" s="202" t="s">
        <v>542</v>
      </c>
      <c r="C15" s="192"/>
      <c r="D15" s="164"/>
      <c r="E15" s="164"/>
      <c r="F15" s="193"/>
      <c r="G15" s="192"/>
      <c r="H15" s="164"/>
      <c r="I15" s="164"/>
      <c r="J15" s="189">
        <v>1</v>
      </c>
      <c r="K15" s="192"/>
      <c r="L15" s="164"/>
      <c r="M15" s="164"/>
      <c r="N15" s="193"/>
      <c r="O15" s="199"/>
      <c r="P15" s="164"/>
      <c r="Q15" s="164"/>
      <c r="R15" s="193"/>
      <c r="S15" s="192"/>
      <c r="T15" s="164"/>
      <c r="U15" s="164"/>
      <c r="V15" s="193"/>
    </row>
    <row r="16" spans="1:22" x14ac:dyDescent="0.25">
      <c r="A16">
        <v>11</v>
      </c>
      <c r="B16" s="202" t="s">
        <v>543</v>
      </c>
      <c r="C16" s="192"/>
      <c r="D16" s="164"/>
      <c r="E16" s="164"/>
      <c r="F16" s="193">
        <v>1</v>
      </c>
      <c r="G16" s="192"/>
      <c r="H16" s="164">
        <v>1</v>
      </c>
      <c r="I16" s="164"/>
      <c r="J16" s="189">
        <v>1</v>
      </c>
      <c r="K16" s="192"/>
      <c r="L16" s="164"/>
      <c r="M16" s="164"/>
      <c r="N16" s="193"/>
      <c r="O16" s="199"/>
      <c r="P16" s="164"/>
      <c r="Q16" s="164"/>
      <c r="R16" s="193"/>
      <c r="S16" s="192"/>
      <c r="T16" s="164"/>
      <c r="U16" s="164"/>
      <c r="V16" s="193"/>
    </row>
    <row r="17" spans="1:22" x14ac:dyDescent="0.25">
      <c r="A17">
        <v>12</v>
      </c>
      <c r="B17" s="202" t="s">
        <v>544</v>
      </c>
      <c r="C17" s="192"/>
      <c r="D17" s="164">
        <v>1</v>
      </c>
      <c r="E17" s="164"/>
      <c r="F17" s="193"/>
      <c r="G17" s="192"/>
      <c r="H17" s="164"/>
      <c r="I17" s="164"/>
      <c r="J17" s="189"/>
      <c r="K17" s="192"/>
      <c r="L17" s="164"/>
      <c r="M17" s="164"/>
      <c r="N17" s="193"/>
      <c r="O17" s="199"/>
      <c r="P17" s="164"/>
      <c r="Q17" s="164"/>
      <c r="R17" s="193"/>
      <c r="S17" s="192"/>
      <c r="T17" s="164"/>
      <c r="U17" s="164"/>
      <c r="V17" s="193"/>
    </row>
    <row r="18" spans="1:22" x14ac:dyDescent="0.25">
      <c r="A18">
        <v>13</v>
      </c>
      <c r="B18" s="202" t="s">
        <v>273</v>
      </c>
      <c r="C18" s="192"/>
      <c r="D18" s="164"/>
      <c r="E18" s="164"/>
      <c r="F18" s="193"/>
      <c r="G18" s="192"/>
      <c r="H18" s="164"/>
      <c r="I18" s="164"/>
      <c r="J18" s="189"/>
      <c r="K18" s="192"/>
      <c r="L18" s="164"/>
      <c r="M18" s="164">
        <v>1</v>
      </c>
      <c r="N18" s="193"/>
      <c r="O18" s="199"/>
      <c r="P18" s="164"/>
      <c r="Q18" s="164"/>
      <c r="R18" s="193">
        <v>2</v>
      </c>
      <c r="S18" s="192"/>
      <c r="T18" s="164"/>
      <c r="U18" s="164">
        <v>4</v>
      </c>
      <c r="V18" s="193"/>
    </row>
    <row r="19" spans="1:22" x14ac:dyDescent="0.25">
      <c r="A19">
        <v>14</v>
      </c>
      <c r="B19" s="202" t="s">
        <v>289</v>
      </c>
      <c r="C19" s="192"/>
      <c r="D19" s="164"/>
      <c r="E19" s="164"/>
      <c r="F19" s="193"/>
      <c r="G19" s="192"/>
      <c r="H19" s="164"/>
      <c r="I19" s="164"/>
      <c r="J19" s="189"/>
      <c r="K19" s="192"/>
      <c r="L19" s="164"/>
      <c r="M19" s="164">
        <v>2</v>
      </c>
      <c r="N19" s="193"/>
      <c r="O19" s="199"/>
      <c r="P19" s="164"/>
      <c r="Q19" s="164"/>
      <c r="R19" s="193">
        <v>1</v>
      </c>
      <c r="S19" s="192"/>
      <c r="T19" s="164"/>
      <c r="U19" s="164"/>
      <c r="V19" s="193"/>
    </row>
    <row r="20" spans="1:22" x14ac:dyDescent="0.25">
      <c r="A20">
        <v>15</v>
      </c>
      <c r="B20" s="202" t="s">
        <v>545</v>
      </c>
      <c r="C20" s="192"/>
      <c r="D20" s="164">
        <v>2</v>
      </c>
      <c r="E20" s="164"/>
      <c r="F20" s="193">
        <v>1</v>
      </c>
      <c r="G20" s="192"/>
      <c r="H20" s="164"/>
      <c r="I20" s="164"/>
      <c r="J20" s="189"/>
      <c r="K20" s="192"/>
      <c r="L20" s="164"/>
      <c r="M20" s="164"/>
      <c r="N20" s="193"/>
      <c r="O20" s="199"/>
      <c r="P20" s="164"/>
      <c r="Q20" s="164"/>
      <c r="R20" s="193"/>
      <c r="S20" s="192"/>
      <c r="T20" s="164"/>
      <c r="U20" s="164"/>
      <c r="V20" s="193"/>
    </row>
    <row r="21" spans="1:22" x14ac:dyDescent="0.25">
      <c r="A21">
        <v>16</v>
      </c>
      <c r="B21" s="202" t="s">
        <v>546</v>
      </c>
      <c r="C21" s="192"/>
      <c r="D21" s="164">
        <v>1</v>
      </c>
      <c r="E21" s="164"/>
      <c r="F21" s="193"/>
      <c r="G21" s="192"/>
      <c r="H21" s="164"/>
      <c r="I21" s="164"/>
      <c r="J21" s="189"/>
      <c r="K21" s="192"/>
      <c r="L21" s="164"/>
      <c r="M21" s="164"/>
      <c r="N21" s="193"/>
      <c r="O21" s="199"/>
      <c r="P21" s="164"/>
      <c r="Q21" s="164"/>
      <c r="R21" s="193"/>
      <c r="S21" s="192"/>
      <c r="T21" s="164"/>
      <c r="U21" s="164"/>
      <c r="V21" s="193"/>
    </row>
    <row r="22" spans="1:22" x14ac:dyDescent="0.25">
      <c r="A22">
        <v>17</v>
      </c>
      <c r="B22" s="202" t="s">
        <v>285</v>
      </c>
      <c r="C22" s="192"/>
      <c r="D22" s="164"/>
      <c r="E22" s="164"/>
      <c r="F22" s="193">
        <v>2</v>
      </c>
      <c r="G22" s="192"/>
      <c r="H22" s="164"/>
      <c r="I22" s="164"/>
      <c r="J22" s="189">
        <v>3</v>
      </c>
      <c r="K22" s="192"/>
      <c r="L22" s="164"/>
      <c r="M22" s="164"/>
      <c r="N22" s="193"/>
      <c r="O22" s="199"/>
      <c r="P22" s="164"/>
      <c r="Q22" s="164"/>
      <c r="R22" s="193">
        <v>1</v>
      </c>
      <c r="S22" s="192"/>
      <c r="T22" s="164"/>
      <c r="U22" s="164"/>
      <c r="V22" s="193"/>
    </row>
    <row r="23" spans="1:22" x14ac:dyDescent="0.25">
      <c r="A23">
        <v>18</v>
      </c>
      <c r="B23" s="202" t="s">
        <v>547</v>
      </c>
      <c r="C23" s="192"/>
      <c r="D23" s="164">
        <v>1</v>
      </c>
      <c r="E23" s="164"/>
      <c r="F23" s="193"/>
      <c r="G23" s="192"/>
      <c r="H23" s="164"/>
      <c r="I23" s="164"/>
      <c r="J23" s="189"/>
      <c r="K23" s="192"/>
      <c r="L23" s="164"/>
      <c r="M23" s="164"/>
      <c r="N23" s="193"/>
      <c r="O23" s="199"/>
      <c r="P23" s="164"/>
      <c r="Q23" s="164"/>
      <c r="R23" s="193"/>
      <c r="S23" s="192"/>
      <c r="T23" s="164"/>
      <c r="U23" s="164"/>
      <c r="V23" s="193"/>
    </row>
    <row r="24" spans="1:22" x14ac:dyDescent="0.25">
      <c r="A24">
        <v>19</v>
      </c>
      <c r="B24" s="202" t="s">
        <v>263</v>
      </c>
      <c r="C24" s="192">
        <v>2</v>
      </c>
      <c r="D24" s="164"/>
      <c r="E24" s="164"/>
      <c r="F24" s="193">
        <v>1</v>
      </c>
      <c r="G24" s="192"/>
      <c r="H24" s="164"/>
      <c r="I24" s="164"/>
      <c r="J24" s="189"/>
      <c r="K24" s="192"/>
      <c r="L24" s="164"/>
      <c r="M24" s="164"/>
      <c r="N24" s="193"/>
      <c r="O24" s="199"/>
      <c r="P24" s="164"/>
      <c r="Q24" s="164"/>
      <c r="R24" s="193">
        <v>2</v>
      </c>
      <c r="S24" s="192"/>
      <c r="T24" s="164"/>
      <c r="U24" s="164"/>
      <c r="V24" s="193"/>
    </row>
    <row r="25" spans="1:22" x14ac:dyDescent="0.25">
      <c r="A25">
        <v>20</v>
      </c>
      <c r="B25" s="202" t="s">
        <v>346</v>
      </c>
      <c r="C25" s="192"/>
      <c r="D25" s="164"/>
      <c r="E25" s="164"/>
      <c r="F25" s="193"/>
      <c r="G25" s="192"/>
      <c r="H25" s="164"/>
      <c r="I25" s="164"/>
      <c r="J25" s="189"/>
      <c r="K25" s="192"/>
      <c r="L25" s="164"/>
      <c r="M25" s="164"/>
      <c r="N25" s="193"/>
      <c r="O25" s="199">
        <v>2</v>
      </c>
      <c r="P25" s="164"/>
      <c r="Q25" s="164"/>
      <c r="R25" s="193"/>
      <c r="S25" s="192"/>
      <c r="T25" s="164"/>
      <c r="U25" s="164"/>
      <c r="V25" s="193"/>
    </row>
    <row r="26" spans="1:22" x14ac:dyDescent="0.25">
      <c r="A26">
        <v>21</v>
      </c>
      <c r="B26" s="202" t="s">
        <v>201</v>
      </c>
      <c r="C26" s="192">
        <v>1</v>
      </c>
      <c r="D26" s="164"/>
      <c r="E26" s="164">
        <v>3</v>
      </c>
      <c r="F26" s="193"/>
      <c r="G26" s="192"/>
      <c r="H26" s="164"/>
      <c r="I26" s="164"/>
      <c r="J26" s="189"/>
      <c r="K26" s="192"/>
      <c r="L26" s="164"/>
      <c r="M26" s="164"/>
      <c r="N26" s="193"/>
      <c r="O26" s="199"/>
      <c r="P26" s="164"/>
      <c r="Q26" s="164">
        <v>2</v>
      </c>
      <c r="R26" s="193"/>
      <c r="S26" s="192"/>
      <c r="T26" s="164"/>
      <c r="U26" s="164"/>
      <c r="V26" s="193"/>
    </row>
    <row r="27" spans="1:22" x14ac:dyDescent="0.25">
      <c r="A27">
        <v>22</v>
      </c>
      <c r="B27" s="202" t="s">
        <v>283</v>
      </c>
      <c r="C27" s="192"/>
      <c r="D27" s="164"/>
      <c r="E27" s="164"/>
      <c r="F27" s="193">
        <v>2</v>
      </c>
      <c r="G27" s="192"/>
      <c r="H27" s="164"/>
      <c r="I27" s="164"/>
      <c r="J27" s="189"/>
      <c r="K27" s="192"/>
      <c r="L27" s="164"/>
      <c r="M27" s="164"/>
      <c r="N27" s="193"/>
      <c r="O27" s="199"/>
      <c r="P27" s="164"/>
      <c r="Q27" s="164"/>
      <c r="R27" s="193">
        <v>1</v>
      </c>
      <c r="S27" s="192"/>
      <c r="T27" s="164"/>
      <c r="U27" s="164"/>
      <c r="V27" s="193"/>
    </row>
    <row r="28" spans="1:22" ht="30" x14ac:dyDescent="0.25">
      <c r="A28">
        <v>23</v>
      </c>
      <c r="B28" s="202" t="s">
        <v>322</v>
      </c>
      <c r="C28" s="192"/>
      <c r="D28" s="164">
        <v>7</v>
      </c>
      <c r="E28" s="164">
        <v>4</v>
      </c>
      <c r="F28" s="193">
        <v>6</v>
      </c>
      <c r="G28" s="192">
        <v>1</v>
      </c>
      <c r="H28" s="164">
        <v>15</v>
      </c>
      <c r="I28" s="164">
        <v>1</v>
      </c>
      <c r="J28" s="189">
        <v>3</v>
      </c>
      <c r="K28" s="192"/>
      <c r="L28" s="164"/>
      <c r="M28" s="164"/>
      <c r="N28" s="193"/>
      <c r="O28" s="199"/>
      <c r="P28" s="164"/>
      <c r="Q28" s="164">
        <v>2</v>
      </c>
      <c r="R28" s="193"/>
      <c r="S28" s="192"/>
      <c r="T28" s="164"/>
      <c r="U28" s="164"/>
      <c r="V28" s="193"/>
    </row>
    <row r="29" spans="1:22" ht="45" x14ac:dyDescent="0.25">
      <c r="A29">
        <v>24</v>
      </c>
      <c r="B29" s="202" t="s">
        <v>301</v>
      </c>
      <c r="C29" s="192"/>
      <c r="D29" s="164"/>
      <c r="E29" s="164"/>
      <c r="F29" s="193"/>
      <c r="G29" s="192"/>
      <c r="H29" s="164">
        <v>1</v>
      </c>
      <c r="I29" s="164"/>
      <c r="J29" s="189"/>
      <c r="K29" s="192"/>
      <c r="L29" s="164"/>
      <c r="M29" s="164"/>
      <c r="N29" s="193"/>
      <c r="O29" s="199"/>
      <c r="P29" s="164"/>
      <c r="Q29" s="164">
        <v>1</v>
      </c>
      <c r="R29" s="193">
        <v>1</v>
      </c>
      <c r="S29" s="192"/>
      <c r="T29" s="164"/>
      <c r="U29" s="164"/>
      <c r="V29" s="193"/>
    </row>
    <row r="30" spans="1:22" x14ac:dyDescent="0.25">
      <c r="A30">
        <v>25</v>
      </c>
      <c r="B30" s="202" t="s">
        <v>260</v>
      </c>
      <c r="C30" s="192"/>
      <c r="D30" s="164"/>
      <c r="E30" s="164"/>
      <c r="F30" s="193">
        <v>4</v>
      </c>
      <c r="G30" s="192"/>
      <c r="H30" s="164">
        <v>2</v>
      </c>
      <c r="I30" s="164"/>
      <c r="J30" s="189">
        <v>2</v>
      </c>
      <c r="K30" s="192"/>
      <c r="L30" s="164"/>
      <c r="M30" s="164"/>
      <c r="N30" s="193"/>
      <c r="O30" s="199"/>
      <c r="P30" s="164"/>
      <c r="Q30" s="164"/>
      <c r="R30" s="193">
        <v>1</v>
      </c>
      <c r="S30" s="192"/>
      <c r="T30" s="164"/>
      <c r="U30" s="164"/>
      <c r="V30" s="193"/>
    </row>
    <row r="31" spans="1:22" ht="90" x14ac:dyDescent="0.25">
      <c r="A31">
        <v>26</v>
      </c>
      <c r="B31" s="202" t="s">
        <v>355</v>
      </c>
      <c r="C31" s="192"/>
      <c r="D31" s="164">
        <v>12</v>
      </c>
      <c r="E31" s="164"/>
      <c r="F31" s="193">
        <v>4</v>
      </c>
      <c r="G31" s="192"/>
      <c r="H31" s="164">
        <v>1</v>
      </c>
      <c r="I31" s="164"/>
      <c r="J31" s="189"/>
      <c r="K31" s="192"/>
      <c r="L31" s="164"/>
      <c r="M31" s="164"/>
      <c r="N31" s="193"/>
      <c r="O31" s="199">
        <v>1</v>
      </c>
      <c r="P31" s="164"/>
      <c r="Q31" s="164"/>
      <c r="R31" s="193"/>
      <c r="S31" s="192"/>
      <c r="T31" s="164"/>
      <c r="U31" s="164"/>
      <c r="V31" s="193"/>
    </row>
    <row r="32" spans="1:22" ht="45" x14ac:dyDescent="0.25">
      <c r="A32">
        <v>27</v>
      </c>
      <c r="B32" s="202" t="s">
        <v>313</v>
      </c>
      <c r="C32" s="192"/>
      <c r="D32" s="164">
        <v>6</v>
      </c>
      <c r="E32" s="164"/>
      <c r="F32" s="193">
        <v>6</v>
      </c>
      <c r="G32" s="192"/>
      <c r="H32" s="164"/>
      <c r="I32" s="164"/>
      <c r="J32" s="189"/>
      <c r="K32" s="192"/>
      <c r="L32" s="164"/>
      <c r="M32" s="164"/>
      <c r="N32" s="193"/>
      <c r="O32" s="199"/>
      <c r="P32" s="164"/>
      <c r="Q32" s="164">
        <v>2</v>
      </c>
      <c r="R32" s="193"/>
      <c r="S32" s="192"/>
      <c r="T32" s="164"/>
      <c r="U32" s="164"/>
      <c r="V32" s="193"/>
    </row>
    <row r="33" spans="1:22" ht="90" x14ac:dyDescent="0.25">
      <c r="A33">
        <v>28</v>
      </c>
      <c r="B33" s="202" t="s">
        <v>548</v>
      </c>
      <c r="C33" s="192"/>
      <c r="D33" s="164"/>
      <c r="E33" s="164"/>
      <c r="F33" s="193">
        <v>1</v>
      </c>
      <c r="G33" s="192"/>
      <c r="H33" s="164"/>
      <c r="I33" s="164"/>
      <c r="J33" s="189"/>
      <c r="K33" s="192"/>
      <c r="L33" s="164"/>
      <c r="M33" s="164"/>
      <c r="N33" s="193"/>
      <c r="O33" s="199"/>
      <c r="P33" s="164"/>
      <c r="Q33" s="164"/>
      <c r="R33" s="193"/>
      <c r="S33" s="192"/>
      <c r="T33" s="164"/>
      <c r="U33" s="164"/>
      <c r="V33" s="193"/>
    </row>
    <row r="34" spans="1:22" ht="30" x14ac:dyDescent="0.25">
      <c r="A34">
        <v>29</v>
      </c>
      <c r="B34" s="202" t="s">
        <v>549</v>
      </c>
      <c r="C34" s="192"/>
      <c r="D34" s="164">
        <v>2</v>
      </c>
      <c r="E34" s="164">
        <v>1</v>
      </c>
      <c r="F34" s="193">
        <v>3</v>
      </c>
      <c r="G34" s="192">
        <v>1</v>
      </c>
      <c r="H34" s="164"/>
      <c r="I34" s="164"/>
      <c r="J34" s="189">
        <v>1</v>
      </c>
      <c r="K34" s="192"/>
      <c r="L34" s="164"/>
      <c r="M34" s="164"/>
      <c r="N34" s="193"/>
      <c r="O34" s="199"/>
      <c r="P34" s="164"/>
      <c r="Q34" s="164"/>
      <c r="R34" s="193"/>
      <c r="S34" s="192"/>
      <c r="T34" s="164"/>
      <c r="U34" s="164"/>
      <c r="V34" s="193"/>
    </row>
    <row r="35" spans="1:22" x14ac:dyDescent="0.25">
      <c r="A35">
        <v>30</v>
      </c>
      <c r="B35" s="202" t="s">
        <v>176</v>
      </c>
      <c r="C35" s="192"/>
      <c r="D35" s="164">
        <v>11</v>
      </c>
      <c r="E35" s="164"/>
      <c r="F35" s="193"/>
      <c r="G35" s="192"/>
      <c r="H35" s="164">
        <v>3</v>
      </c>
      <c r="I35" s="164">
        <v>1</v>
      </c>
      <c r="J35" s="189">
        <v>3</v>
      </c>
      <c r="K35" s="192"/>
      <c r="L35" s="164"/>
      <c r="M35" s="164"/>
      <c r="N35" s="193"/>
      <c r="O35" s="199"/>
      <c r="P35" s="164">
        <v>5</v>
      </c>
      <c r="Q35" s="164"/>
      <c r="R35" s="193">
        <v>14</v>
      </c>
      <c r="S35" s="192"/>
      <c r="T35" s="164"/>
      <c r="U35" s="164"/>
      <c r="V35" s="193"/>
    </row>
    <row r="36" spans="1:22" x14ac:dyDescent="0.25">
      <c r="A36">
        <v>31</v>
      </c>
      <c r="B36" s="202" t="s">
        <v>143</v>
      </c>
      <c r="C36" s="192">
        <v>3</v>
      </c>
      <c r="D36" s="164">
        <v>2</v>
      </c>
      <c r="E36" s="164"/>
      <c r="F36" s="193">
        <v>2</v>
      </c>
      <c r="G36" s="192">
        <v>1</v>
      </c>
      <c r="H36" s="164">
        <v>3</v>
      </c>
      <c r="I36" s="164"/>
      <c r="J36" s="189">
        <v>1</v>
      </c>
      <c r="K36" s="192"/>
      <c r="L36" s="164"/>
      <c r="M36" s="164"/>
      <c r="N36" s="193"/>
      <c r="O36" s="199">
        <v>6</v>
      </c>
      <c r="P36" s="164">
        <v>2</v>
      </c>
      <c r="Q36" s="164"/>
      <c r="R36" s="193"/>
      <c r="S36" s="192"/>
      <c r="T36" s="164"/>
      <c r="U36" s="164"/>
      <c r="V36" s="193"/>
    </row>
    <row r="37" spans="1:22" x14ac:dyDescent="0.25">
      <c r="A37">
        <v>32</v>
      </c>
      <c r="B37" s="202" t="s">
        <v>550</v>
      </c>
      <c r="C37" s="192"/>
      <c r="D37" s="164"/>
      <c r="E37" s="164"/>
      <c r="F37" s="193"/>
      <c r="G37" s="192"/>
      <c r="H37" s="164"/>
      <c r="I37" s="164"/>
      <c r="J37" s="189">
        <v>1</v>
      </c>
      <c r="K37" s="192"/>
      <c r="L37" s="164"/>
      <c r="M37" s="164"/>
      <c r="N37" s="193"/>
      <c r="O37" s="199"/>
      <c r="P37" s="164"/>
      <c r="Q37" s="164"/>
      <c r="R37" s="193"/>
      <c r="S37" s="192"/>
      <c r="T37" s="164"/>
      <c r="U37" s="164"/>
      <c r="V37" s="193"/>
    </row>
    <row r="38" spans="1:22" x14ac:dyDescent="0.25">
      <c r="A38">
        <v>33</v>
      </c>
      <c r="B38" s="202" t="s">
        <v>551</v>
      </c>
      <c r="C38" s="192"/>
      <c r="D38" s="164"/>
      <c r="E38" s="164"/>
      <c r="F38" s="193">
        <v>1</v>
      </c>
      <c r="G38" s="192"/>
      <c r="H38" s="164">
        <v>1</v>
      </c>
      <c r="I38" s="164"/>
      <c r="J38" s="189">
        <v>1</v>
      </c>
      <c r="K38" s="192"/>
      <c r="L38" s="164"/>
      <c r="M38" s="164"/>
      <c r="N38" s="193"/>
      <c r="O38" s="199"/>
      <c r="P38" s="164"/>
      <c r="Q38" s="164"/>
      <c r="R38" s="193"/>
      <c r="S38" s="192"/>
      <c r="T38" s="164"/>
      <c r="U38" s="164"/>
      <c r="V38" s="193"/>
    </row>
    <row r="39" spans="1:22" x14ac:dyDescent="0.25">
      <c r="A39">
        <v>34</v>
      </c>
      <c r="B39" s="202" t="s">
        <v>292</v>
      </c>
      <c r="C39" s="192"/>
      <c r="D39" s="164"/>
      <c r="E39" s="164"/>
      <c r="F39" s="193"/>
      <c r="G39" s="192"/>
      <c r="H39" s="164"/>
      <c r="I39" s="164"/>
      <c r="J39" s="189"/>
      <c r="K39" s="192"/>
      <c r="L39" s="164"/>
      <c r="M39" s="164"/>
      <c r="N39" s="193"/>
      <c r="O39" s="199">
        <v>1</v>
      </c>
      <c r="P39" s="164"/>
      <c r="Q39" s="164"/>
      <c r="R39" s="193">
        <v>1</v>
      </c>
      <c r="S39" s="192"/>
      <c r="T39" s="164"/>
      <c r="U39" s="164"/>
      <c r="V39" s="193"/>
    </row>
    <row r="40" spans="1:22" ht="30" x14ac:dyDescent="0.25">
      <c r="A40">
        <v>35</v>
      </c>
      <c r="B40" s="202" t="s">
        <v>278</v>
      </c>
      <c r="C40" s="192">
        <v>1</v>
      </c>
      <c r="D40" s="164"/>
      <c r="E40" s="164"/>
      <c r="F40" s="193"/>
      <c r="G40" s="192">
        <v>1</v>
      </c>
      <c r="H40" s="164">
        <v>1</v>
      </c>
      <c r="I40" s="164">
        <v>1</v>
      </c>
      <c r="J40" s="189">
        <v>1</v>
      </c>
      <c r="K40" s="192"/>
      <c r="L40" s="164"/>
      <c r="M40" s="164">
        <v>2</v>
      </c>
      <c r="N40" s="193"/>
      <c r="O40" s="199">
        <v>2</v>
      </c>
      <c r="P40" s="164"/>
      <c r="Q40" s="164">
        <v>1</v>
      </c>
      <c r="R40" s="193"/>
      <c r="S40" s="192"/>
      <c r="T40" s="164"/>
      <c r="U40" s="164"/>
      <c r="V40" s="193"/>
    </row>
    <row r="41" spans="1:22" x14ac:dyDescent="0.25">
      <c r="A41">
        <v>36</v>
      </c>
      <c r="B41" s="202" t="s">
        <v>552</v>
      </c>
      <c r="C41" s="192"/>
      <c r="D41" s="164">
        <v>4</v>
      </c>
      <c r="E41" s="164"/>
      <c r="F41" s="193">
        <v>1</v>
      </c>
      <c r="G41" s="192"/>
      <c r="H41" s="164">
        <v>4</v>
      </c>
      <c r="I41" s="164">
        <v>1</v>
      </c>
      <c r="J41" s="189">
        <v>3</v>
      </c>
      <c r="K41" s="192"/>
      <c r="L41" s="164"/>
      <c r="M41" s="164"/>
      <c r="N41" s="193"/>
      <c r="O41" s="199"/>
      <c r="P41" s="164"/>
      <c r="Q41" s="164"/>
      <c r="R41" s="193"/>
      <c r="S41" s="192"/>
      <c r="T41" s="164"/>
      <c r="U41" s="164"/>
      <c r="V41" s="193"/>
    </row>
    <row r="42" spans="1:22" x14ac:dyDescent="0.25">
      <c r="A42">
        <v>37</v>
      </c>
      <c r="B42" s="202" t="s">
        <v>553</v>
      </c>
      <c r="C42" s="192"/>
      <c r="D42" s="164"/>
      <c r="E42" s="164"/>
      <c r="F42" s="193">
        <v>1</v>
      </c>
      <c r="G42" s="192"/>
      <c r="H42" s="164">
        <v>1</v>
      </c>
      <c r="I42" s="164"/>
      <c r="J42" s="189"/>
      <c r="K42" s="192"/>
      <c r="L42" s="164"/>
      <c r="M42" s="164"/>
      <c r="N42" s="193"/>
      <c r="O42" s="199"/>
      <c r="P42" s="164"/>
      <c r="Q42" s="164"/>
      <c r="R42" s="193"/>
      <c r="S42" s="192"/>
      <c r="T42" s="164"/>
      <c r="U42" s="164"/>
      <c r="V42" s="193"/>
    </row>
    <row r="43" spans="1:22" x14ac:dyDescent="0.25">
      <c r="A43">
        <v>38</v>
      </c>
      <c r="B43" s="202" t="s">
        <v>360</v>
      </c>
      <c r="C43" s="192"/>
      <c r="D43" s="164"/>
      <c r="E43" s="164"/>
      <c r="F43" s="193">
        <v>10</v>
      </c>
      <c r="G43" s="192"/>
      <c r="H43" s="164"/>
      <c r="I43" s="164"/>
      <c r="J43" s="189"/>
      <c r="K43" s="192"/>
      <c r="L43" s="164"/>
      <c r="M43" s="164"/>
      <c r="N43" s="193"/>
      <c r="O43" s="199">
        <v>1</v>
      </c>
      <c r="P43" s="164"/>
      <c r="Q43" s="164"/>
      <c r="R43" s="193"/>
      <c r="S43" s="192"/>
      <c r="T43" s="164"/>
      <c r="U43" s="164"/>
      <c r="V43" s="193"/>
    </row>
    <row r="44" spans="1:22" x14ac:dyDescent="0.25">
      <c r="A44">
        <v>39</v>
      </c>
      <c r="B44" s="202" t="s">
        <v>166</v>
      </c>
      <c r="C44" s="192"/>
      <c r="D44" s="164">
        <v>1</v>
      </c>
      <c r="E44" s="164"/>
      <c r="F44" s="193">
        <v>2</v>
      </c>
      <c r="G44" s="192"/>
      <c r="H44" s="164">
        <v>12</v>
      </c>
      <c r="I44" s="164"/>
      <c r="J44" s="189">
        <v>18</v>
      </c>
      <c r="K44" s="192"/>
      <c r="L44" s="164"/>
      <c r="M44" s="164"/>
      <c r="N44" s="193">
        <v>3</v>
      </c>
      <c r="O44" s="199"/>
      <c r="P44" s="164">
        <v>1</v>
      </c>
      <c r="Q44" s="164">
        <v>2</v>
      </c>
      <c r="R44" s="193">
        <v>10</v>
      </c>
      <c r="S44" s="192"/>
      <c r="T44" s="164">
        <v>5</v>
      </c>
      <c r="U44" s="164"/>
      <c r="V44" s="193">
        <v>5</v>
      </c>
    </row>
    <row r="45" spans="1:22" x14ac:dyDescent="0.25">
      <c r="A45">
        <v>40</v>
      </c>
      <c r="B45" s="202" t="s">
        <v>554</v>
      </c>
      <c r="C45" s="192"/>
      <c r="D45" s="164"/>
      <c r="E45" s="164">
        <v>1</v>
      </c>
      <c r="F45" s="193"/>
      <c r="G45" s="192"/>
      <c r="H45" s="164"/>
      <c r="I45" s="164"/>
      <c r="J45" s="189"/>
      <c r="K45" s="192"/>
      <c r="L45" s="164"/>
      <c r="M45" s="164"/>
      <c r="N45" s="193"/>
      <c r="O45" s="199"/>
      <c r="P45" s="164"/>
      <c r="Q45" s="164"/>
      <c r="R45" s="193"/>
      <c r="S45" s="192"/>
      <c r="T45" s="164"/>
      <c r="U45" s="164"/>
      <c r="V45" s="193"/>
    </row>
    <row r="46" spans="1:22" ht="30" x14ac:dyDescent="0.25">
      <c r="A46">
        <v>41</v>
      </c>
      <c r="B46" s="202" t="s">
        <v>555</v>
      </c>
      <c r="C46" s="192"/>
      <c r="D46" s="164"/>
      <c r="E46" s="164">
        <v>1</v>
      </c>
      <c r="F46" s="193"/>
      <c r="G46" s="192"/>
      <c r="H46" s="164">
        <v>4</v>
      </c>
      <c r="I46" s="164">
        <v>1</v>
      </c>
      <c r="J46" s="189">
        <v>2</v>
      </c>
      <c r="K46" s="192"/>
      <c r="L46" s="164"/>
      <c r="M46" s="164"/>
      <c r="N46" s="193"/>
      <c r="O46" s="199"/>
      <c r="P46" s="164"/>
      <c r="Q46" s="164"/>
      <c r="R46" s="193"/>
      <c r="S46" s="192"/>
      <c r="T46" s="164"/>
      <c r="U46" s="164"/>
      <c r="V46" s="193"/>
    </row>
    <row r="47" spans="1:22" x14ac:dyDescent="0.25">
      <c r="A47">
        <v>42</v>
      </c>
      <c r="B47" s="202" t="s">
        <v>362</v>
      </c>
      <c r="C47" s="192"/>
      <c r="D47" s="164"/>
      <c r="E47" s="164"/>
      <c r="F47" s="193"/>
      <c r="G47" s="192">
        <v>1</v>
      </c>
      <c r="H47" s="164"/>
      <c r="I47" s="164"/>
      <c r="J47" s="189"/>
      <c r="K47" s="192"/>
      <c r="L47" s="164"/>
      <c r="M47" s="164"/>
      <c r="N47" s="193"/>
      <c r="O47" s="199">
        <v>1</v>
      </c>
      <c r="P47" s="164"/>
      <c r="Q47" s="164"/>
      <c r="R47" s="193"/>
      <c r="S47" s="192">
        <v>1</v>
      </c>
      <c r="T47" s="164"/>
      <c r="U47" s="164"/>
      <c r="V47" s="193"/>
    </row>
    <row r="48" spans="1:22" x14ac:dyDescent="0.25">
      <c r="A48">
        <v>43</v>
      </c>
      <c r="B48" s="202" t="s">
        <v>258</v>
      </c>
      <c r="C48" s="192"/>
      <c r="D48" s="164">
        <v>1</v>
      </c>
      <c r="E48" s="164">
        <v>1</v>
      </c>
      <c r="F48" s="193"/>
      <c r="G48" s="192"/>
      <c r="H48" s="164"/>
      <c r="I48" s="164">
        <v>2</v>
      </c>
      <c r="J48" s="189">
        <v>1</v>
      </c>
      <c r="K48" s="192"/>
      <c r="L48" s="164"/>
      <c r="M48" s="164">
        <v>1</v>
      </c>
      <c r="N48" s="193">
        <v>1</v>
      </c>
      <c r="O48" s="199"/>
      <c r="P48" s="164"/>
      <c r="Q48" s="164">
        <v>3</v>
      </c>
      <c r="R48" s="193">
        <v>4</v>
      </c>
      <c r="S48" s="192"/>
      <c r="T48" s="164"/>
      <c r="U48" s="164"/>
      <c r="V48" s="193"/>
    </row>
    <row r="49" spans="1:22" x14ac:dyDescent="0.25">
      <c r="A49">
        <v>44</v>
      </c>
      <c r="B49" s="202" t="s">
        <v>262</v>
      </c>
      <c r="C49" s="192"/>
      <c r="D49" s="164">
        <v>1</v>
      </c>
      <c r="E49" s="164">
        <v>1</v>
      </c>
      <c r="F49" s="193"/>
      <c r="G49" s="192"/>
      <c r="H49" s="164"/>
      <c r="I49" s="164">
        <v>5</v>
      </c>
      <c r="J49" s="189"/>
      <c r="K49" s="192"/>
      <c r="L49" s="164"/>
      <c r="M49" s="164">
        <v>1</v>
      </c>
      <c r="N49" s="193"/>
      <c r="O49" s="199"/>
      <c r="P49" s="164"/>
      <c r="Q49" s="164">
        <v>3</v>
      </c>
      <c r="R49" s="193">
        <v>2</v>
      </c>
      <c r="S49" s="192"/>
      <c r="T49" s="164"/>
      <c r="U49" s="164"/>
      <c r="V49" s="193"/>
    </row>
    <row r="50" spans="1:22" x14ac:dyDescent="0.25">
      <c r="A50">
        <v>45</v>
      </c>
      <c r="B50" s="202" t="s">
        <v>306</v>
      </c>
      <c r="C50" s="192"/>
      <c r="D50" s="164"/>
      <c r="E50" s="164"/>
      <c r="F50" s="193"/>
      <c r="G50" s="192"/>
      <c r="H50" s="164"/>
      <c r="I50" s="164">
        <v>1</v>
      </c>
      <c r="J50" s="189"/>
      <c r="K50" s="192"/>
      <c r="L50" s="164"/>
      <c r="M50" s="164">
        <v>2</v>
      </c>
      <c r="N50" s="193"/>
      <c r="O50" s="199"/>
      <c r="P50" s="164"/>
      <c r="Q50" s="164"/>
      <c r="R50" s="193"/>
      <c r="S50" s="192"/>
      <c r="T50" s="164"/>
      <c r="U50" s="164"/>
      <c r="V50" s="193"/>
    </row>
    <row r="51" spans="1:22" x14ac:dyDescent="0.25">
      <c r="A51">
        <v>46</v>
      </c>
      <c r="B51" s="202" t="s">
        <v>155</v>
      </c>
      <c r="C51" s="192">
        <v>4</v>
      </c>
      <c r="D51" s="164">
        <v>1</v>
      </c>
      <c r="E51" s="164"/>
      <c r="F51" s="193">
        <v>7</v>
      </c>
      <c r="G51" s="192"/>
      <c r="H51" s="164"/>
      <c r="I51" s="164"/>
      <c r="J51" s="189"/>
      <c r="K51" s="192"/>
      <c r="L51" s="164"/>
      <c r="M51" s="164"/>
      <c r="N51" s="193"/>
      <c r="O51" s="199"/>
      <c r="P51" s="164">
        <v>1</v>
      </c>
      <c r="Q51" s="164"/>
      <c r="R51" s="193"/>
      <c r="S51" s="192"/>
      <c r="T51" s="164"/>
      <c r="U51" s="164"/>
      <c r="V51" s="193"/>
    </row>
    <row r="52" spans="1:22" x14ac:dyDescent="0.25">
      <c r="A52">
        <v>47</v>
      </c>
      <c r="B52" s="202" t="s">
        <v>347</v>
      </c>
      <c r="C52" s="192"/>
      <c r="D52" s="164">
        <v>2</v>
      </c>
      <c r="E52" s="164"/>
      <c r="F52" s="193">
        <v>2</v>
      </c>
      <c r="G52" s="192"/>
      <c r="H52" s="164">
        <v>2</v>
      </c>
      <c r="I52" s="164"/>
      <c r="J52" s="189">
        <v>3</v>
      </c>
      <c r="K52" s="192"/>
      <c r="L52" s="164"/>
      <c r="M52" s="164"/>
      <c r="N52" s="193"/>
      <c r="O52" s="199">
        <v>3</v>
      </c>
      <c r="P52" s="164"/>
      <c r="Q52" s="164"/>
      <c r="R52" s="193"/>
      <c r="S52" s="192"/>
      <c r="T52" s="164"/>
      <c r="U52" s="164"/>
      <c r="V52" s="193"/>
    </row>
    <row r="53" spans="1:22" x14ac:dyDescent="0.25">
      <c r="A53">
        <v>48</v>
      </c>
      <c r="B53" s="202" t="s">
        <v>150</v>
      </c>
      <c r="C53" s="192"/>
      <c r="D53" s="164"/>
      <c r="E53" s="164"/>
      <c r="F53" s="193"/>
      <c r="G53" s="192"/>
      <c r="H53" s="164">
        <v>2</v>
      </c>
      <c r="I53" s="164"/>
      <c r="J53" s="189"/>
      <c r="K53" s="192"/>
      <c r="L53" s="164"/>
      <c r="M53" s="164"/>
      <c r="N53" s="193"/>
      <c r="O53" s="199"/>
      <c r="P53" s="164">
        <v>2</v>
      </c>
      <c r="Q53" s="164"/>
      <c r="R53" s="193">
        <v>2</v>
      </c>
      <c r="S53" s="192"/>
      <c r="T53" s="164"/>
      <c r="U53" s="164"/>
      <c r="V53" s="193">
        <v>1</v>
      </c>
    </row>
    <row r="54" spans="1:22" x14ac:dyDescent="0.25">
      <c r="A54">
        <v>49</v>
      </c>
      <c r="B54" s="202" t="s">
        <v>200</v>
      </c>
      <c r="C54" s="192"/>
      <c r="D54" s="164">
        <v>12</v>
      </c>
      <c r="E54" s="164">
        <v>2</v>
      </c>
      <c r="F54" s="193">
        <v>6</v>
      </c>
      <c r="G54" s="192">
        <v>3</v>
      </c>
      <c r="H54" s="164">
        <v>1</v>
      </c>
      <c r="I54" s="164">
        <v>1</v>
      </c>
      <c r="J54" s="189">
        <v>1</v>
      </c>
      <c r="K54" s="192"/>
      <c r="L54" s="164"/>
      <c r="M54" s="164"/>
      <c r="N54" s="193"/>
      <c r="O54" s="199"/>
      <c r="P54" s="164">
        <v>4</v>
      </c>
      <c r="Q54" s="164">
        <v>2</v>
      </c>
      <c r="R54" s="193"/>
      <c r="S54" s="192"/>
      <c r="T54" s="164"/>
      <c r="U54" s="164"/>
      <c r="V54" s="193"/>
    </row>
    <row r="55" spans="1:22" x14ac:dyDescent="0.25">
      <c r="A55">
        <v>50</v>
      </c>
      <c r="B55" s="202" t="s">
        <v>330</v>
      </c>
      <c r="C55" s="192"/>
      <c r="D55" s="164"/>
      <c r="E55" s="164"/>
      <c r="F55" s="193"/>
      <c r="G55" s="192"/>
      <c r="H55" s="164"/>
      <c r="I55" s="164"/>
      <c r="J55" s="189"/>
      <c r="K55" s="192"/>
      <c r="L55" s="164"/>
      <c r="M55" s="164"/>
      <c r="N55" s="193"/>
      <c r="O55" s="199"/>
      <c r="P55" s="164"/>
      <c r="Q55" s="164">
        <v>1</v>
      </c>
      <c r="R55" s="193"/>
      <c r="S55" s="192"/>
      <c r="T55" s="164"/>
      <c r="U55" s="164"/>
      <c r="V55" s="193"/>
    </row>
    <row r="56" spans="1:22" ht="45" x14ac:dyDescent="0.25">
      <c r="A56">
        <v>51</v>
      </c>
      <c r="B56" s="202" t="s">
        <v>556</v>
      </c>
      <c r="C56" s="192"/>
      <c r="D56" s="164"/>
      <c r="E56" s="164"/>
      <c r="F56" s="193"/>
      <c r="G56" s="192"/>
      <c r="H56" s="164">
        <v>1</v>
      </c>
      <c r="I56" s="164"/>
      <c r="J56" s="189"/>
      <c r="K56" s="192"/>
      <c r="L56" s="164"/>
      <c r="M56" s="164"/>
      <c r="N56" s="193"/>
      <c r="O56" s="199"/>
      <c r="P56" s="164"/>
      <c r="Q56" s="164"/>
      <c r="R56" s="193"/>
      <c r="S56" s="192"/>
      <c r="T56" s="164"/>
      <c r="U56" s="164"/>
      <c r="V56" s="193"/>
    </row>
    <row r="57" spans="1:22" x14ac:dyDescent="0.25">
      <c r="A57">
        <v>52</v>
      </c>
      <c r="B57" s="202" t="s">
        <v>557</v>
      </c>
      <c r="C57" s="192"/>
      <c r="D57" s="164">
        <v>2</v>
      </c>
      <c r="E57" s="164"/>
      <c r="F57" s="193"/>
      <c r="G57" s="192"/>
      <c r="H57" s="164">
        <v>3</v>
      </c>
      <c r="I57" s="164"/>
      <c r="J57" s="189"/>
      <c r="K57" s="192"/>
      <c r="L57" s="164"/>
      <c r="M57" s="164"/>
      <c r="N57" s="193"/>
      <c r="O57" s="199"/>
      <c r="P57" s="164"/>
      <c r="Q57" s="164"/>
      <c r="R57" s="193"/>
      <c r="S57" s="192"/>
      <c r="T57" s="164"/>
      <c r="U57" s="164"/>
      <c r="V57" s="193"/>
    </row>
    <row r="58" spans="1:22" x14ac:dyDescent="0.25">
      <c r="A58">
        <v>53</v>
      </c>
      <c r="B58" s="202" t="s">
        <v>558</v>
      </c>
      <c r="C58" s="192"/>
      <c r="D58" s="164">
        <v>1</v>
      </c>
      <c r="E58" s="164"/>
      <c r="F58" s="193">
        <v>2</v>
      </c>
      <c r="G58" s="192"/>
      <c r="H58" s="164"/>
      <c r="I58" s="164"/>
      <c r="J58" s="189">
        <v>1</v>
      </c>
      <c r="K58" s="192"/>
      <c r="L58" s="164"/>
      <c r="M58" s="164"/>
      <c r="N58" s="193"/>
      <c r="O58" s="199"/>
      <c r="P58" s="164"/>
      <c r="Q58" s="164"/>
      <c r="R58" s="193"/>
      <c r="S58" s="192"/>
      <c r="T58" s="164"/>
      <c r="U58" s="164"/>
      <c r="V58" s="193"/>
    </row>
    <row r="59" spans="1:22" x14ac:dyDescent="0.25">
      <c r="A59">
        <v>54</v>
      </c>
      <c r="B59" s="202" t="s">
        <v>559</v>
      </c>
      <c r="C59" s="192"/>
      <c r="D59" s="164">
        <v>1</v>
      </c>
      <c r="E59" s="164"/>
      <c r="F59" s="193"/>
      <c r="G59" s="192"/>
      <c r="H59" s="164"/>
      <c r="I59" s="164"/>
      <c r="J59" s="189"/>
      <c r="K59" s="192"/>
      <c r="L59" s="164"/>
      <c r="M59" s="164"/>
      <c r="N59" s="193"/>
      <c r="O59" s="199"/>
      <c r="P59" s="164"/>
      <c r="Q59" s="164"/>
      <c r="R59" s="193"/>
      <c r="S59" s="192"/>
      <c r="T59" s="164"/>
      <c r="U59" s="164"/>
      <c r="V59" s="193"/>
    </row>
    <row r="60" spans="1:22" x14ac:dyDescent="0.25">
      <c r="A60">
        <v>55</v>
      </c>
      <c r="B60" s="202" t="s">
        <v>243</v>
      </c>
      <c r="C60" s="192"/>
      <c r="D60" s="164"/>
      <c r="E60" s="164"/>
      <c r="F60" s="193"/>
      <c r="G60" s="192"/>
      <c r="H60" s="164">
        <v>5</v>
      </c>
      <c r="I60" s="164"/>
      <c r="J60" s="189">
        <v>1</v>
      </c>
      <c r="K60" s="192"/>
      <c r="L60" s="164">
        <v>2</v>
      </c>
      <c r="M60" s="164">
        <v>1</v>
      </c>
      <c r="N60" s="193">
        <v>2</v>
      </c>
      <c r="O60" s="199"/>
      <c r="P60" s="164"/>
      <c r="Q60" s="164">
        <v>4</v>
      </c>
      <c r="R60" s="193"/>
      <c r="S60" s="192"/>
      <c r="T60" s="164"/>
      <c r="U60" s="164"/>
      <c r="V60" s="193">
        <v>1</v>
      </c>
    </row>
    <row r="61" spans="1:22" ht="30" x14ac:dyDescent="0.25">
      <c r="A61">
        <v>56</v>
      </c>
      <c r="B61" s="202" t="s">
        <v>177</v>
      </c>
      <c r="C61" s="192"/>
      <c r="D61" s="164"/>
      <c r="E61" s="164"/>
      <c r="F61" s="193"/>
      <c r="G61" s="192"/>
      <c r="H61" s="164"/>
      <c r="I61" s="164"/>
      <c r="J61" s="189"/>
      <c r="K61" s="192"/>
      <c r="L61" s="164"/>
      <c r="M61" s="164"/>
      <c r="N61" s="193"/>
      <c r="O61" s="199"/>
      <c r="P61" s="164"/>
      <c r="Q61" s="164"/>
      <c r="R61" s="193"/>
      <c r="S61" s="192"/>
      <c r="T61" s="164"/>
      <c r="U61" s="164">
        <v>1</v>
      </c>
      <c r="V61" s="193"/>
    </row>
    <row r="62" spans="1:22" x14ac:dyDescent="0.25">
      <c r="A62">
        <v>57</v>
      </c>
      <c r="B62" s="202" t="s">
        <v>560</v>
      </c>
      <c r="C62" s="192"/>
      <c r="D62" s="164">
        <v>2</v>
      </c>
      <c r="E62" s="164"/>
      <c r="F62" s="193"/>
      <c r="G62" s="192"/>
      <c r="H62" s="164">
        <v>5</v>
      </c>
      <c r="I62" s="164"/>
      <c r="J62" s="189"/>
      <c r="K62" s="192"/>
      <c r="L62" s="164"/>
      <c r="M62" s="164"/>
      <c r="N62" s="193"/>
      <c r="O62" s="199"/>
      <c r="P62" s="164"/>
      <c r="Q62" s="164"/>
      <c r="R62" s="193"/>
      <c r="S62" s="192"/>
      <c r="T62" s="164"/>
      <c r="U62" s="164"/>
      <c r="V62" s="193"/>
    </row>
    <row r="63" spans="1:22" x14ac:dyDescent="0.25">
      <c r="A63">
        <v>58</v>
      </c>
      <c r="B63" s="202" t="s">
        <v>561</v>
      </c>
      <c r="C63" s="192"/>
      <c r="D63" s="164">
        <v>1</v>
      </c>
      <c r="E63" s="164">
        <v>1</v>
      </c>
      <c r="F63" s="193">
        <v>2</v>
      </c>
      <c r="G63" s="192"/>
      <c r="H63" s="164"/>
      <c r="I63" s="164"/>
      <c r="J63" s="189"/>
      <c r="K63" s="192"/>
      <c r="L63" s="164"/>
      <c r="M63" s="164"/>
      <c r="N63" s="193"/>
      <c r="O63" s="199"/>
      <c r="P63" s="164"/>
      <c r="Q63" s="164"/>
      <c r="R63" s="193"/>
      <c r="S63" s="192"/>
      <c r="T63" s="164"/>
      <c r="U63" s="164"/>
      <c r="V63" s="193"/>
    </row>
    <row r="64" spans="1:22" x14ac:dyDescent="0.25">
      <c r="A64">
        <v>59</v>
      </c>
      <c r="B64" s="202" t="s">
        <v>250</v>
      </c>
      <c r="C64" s="192"/>
      <c r="D64" s="164">
        <v>1</v>
      </c>
      <c r="E64" s="164"/>
      <c r="F64" s="193">
        <v>1</v>
      </c>
      <c r="G64" s="192"/>
      <c r="H64" s="164"/>
      <c r="I64" s="164"/>
      <c r="J64" s="189"/>
      <c r="K64" s="192"/>
      <c r="L64" s="164"/>
      <c r="M64" s="164"/>
      <c r="N64" s="193">
        <v>1</v>
      </c>
      <c r="O64" s="199"/>
      <c r="P64" s="164"/>
      <c r="Q64" s="164"/>
      <c r="R64" s="193"/>
      <c r="S64" s="192"/>
      <c r="T64" s="164"/>
      <c r="U64" s="164"/>
      <c r="V64" s="193"/>
    </row>
    <row r="65" spans="1:22" x14ac:dyDescent="0.25">
      <c r="A65">
        <v>60</v>
      </c>
      <c r="B65" s="202" t="s">
        <v>562</v>
      </c>
      <c r="C65" s="192"/>
      <c r="D65" s="164"/>
      <c r="E65" s="164"/>
      <c r="F65" s="193"/>
      <c r="G65" s="192"/>
      <c r="H65" s="164">
        <v>1</v>
      </c>
      <c r="I65" s="164"/>
      <c r="J65" s="189"/>
      <c r="K65" s="192"/>
      <c r="L65" s="164"/>
      <c r="M65" s="164"/>
      <c r="N65" s="193"/>
      <c r="O65" s="199"/>
      <c r="P65" s="164"/>
      <c r="Q65" s="164"/>
      <c r="R65" s="193"/>
      <c r="S65" s="192"/>
      <c r="T65" s="164"/>
      <c r="U65" s="164"/>
      <c r="V65" s="193"/>
    </row>
    <row r="66" spans="1:22" x14ac:dyDescent="0.25">
      <c r="A66">
        <v>61</v>
      </c>
      <c r="B66" s="202" t="s">
        <v>563</v>
      </c>
      <c r="C66" s="192"/>
      <c r="D66" s="164"/>
      <c r="E66" s="164"/>
      <c r="F66" s="193"/>
      <c r="G66" s="192"/>
      <c r="H66" s="164"/>
      <c r="I66" s="164"/>
      <c r="J66" s="189"/>
      <c r="K66" s="192"/>
      <c r="L66" s="164"/>
      <c r="M66" s="164"/>
      <c r="N66" s="193"/>
      <c r="O66" s="199"/>
      <c r="P66" s="164"/>
      <c r="Q66" s="164"/>
      <c r="R66" s="193"/>
      <c r="S66" s="192"/>
      <c r="T66" s="164">
        <v>1</v>
      </c>
      <c r="U66" s="164"/>
      <c r="V66" s="193"/>
    </row>
    <row r="67" spans="1:22" x14ac:dyDescent="0.25">
      <c r="A67">
        <v>62</v>
      </c>
      <c r="B67" s="202" t="s">
        <v>564</v>
      </c>
      <c r="C67" s="192"/>
      <c r="D67" s="164">
        <v>1</v>
      </c>
      <c r="E67" s="164"/>
      <c r="F67" s="193"/>
      <c r="G67" s="192"/>
      <c r="H67" s="164"/>
      <c r="I67" s="164"/>
      <c r="J67" s="189"/>
      <c r="K67" s="192"/>
      <c r="L67" s="164"/>
      <c r="M67" s="164"/>
      <c r="N67" s="193"/>
      <c r="O67" s="199"/>
      <c r="P67" s="164"/>
      <c r="Q67" s="164"/>
      <c r="R67" s="193"/>
      <c r="S67" s="192"/>
      <c r="T67" s="164"/>
      <c r="U67" s="164"/>
      <c r="V67" s="193"/>
    </row>
    <row r="68" spans="1:22" x14ac:dyDescent="0.25">
      <c r="A68">
        <v>63</v>
      </c>
      <c r="B68" s="202" t="s">
        <v>333</v>
      </c>
      <c r="C68" s="192"/>
      <c r="D68" s="164">
        <v>1</v>
      </c>
      <c r="E68" s="164"/>
      <c r="F68" s="193">
        <v>1</v>
      </c>
      <c r="G68" s="192">
        <v>1</v>
      </c>
      <c r="H68" s="164"/>
      <c r="I68" s="164"/>
      <c r="J68" s="189">
        <v>1</v>
      </c>
      <c r="K68" s="192"/>
      <c r="L68" s="164"/>
      <c r="M68" s="164"/>
      <c r="N68" s="193"/>
      <c r="O68" s="199">
        <v>3</v>
      </c>
      <c r="P68" s="164"/>
      <c r="Q68" s="164">
        <v>1</v>
      </c>
      <c r="R68" s="193"/>
      <c r="S68" s="192"/>
      <c r="T68" s="164"/>
      <c r="U68" s="164"/>
      <c r="V68" s="193"/>
    </row>
    <row r="69" spans="1:22" x14ac:dyDescent="0.25">
      <c r="A69">
        <v>64</v>
      </c>
      <c r="B69" s="202" t="s">
        <v>216</v>
      </c>
      <c r="C69" s="192"/>
      <c r="D69" s="164">
        <v>27</v>
      </c>
      <c r="E69" s="164">
        <v>14</v>
      </c>
      <c r="F69" s="193">
        <v>61</v>
      </c>
      <c r="G69" s="192"/>
      <c r="H69" s="164"/>
      <c r="I69" s="164"/>
      <c r="J69" s="189"/>
      <c r="K69" s="192"/>
      <c r="L69" s="164"/>
      <c r="M69" s="164"/>
      <c r="N69" s="193"/>
      <c r="O69" s="199"/>
      <c r="P69" s="164"/>
      <c r="Q69" s="164"/>
      <c r="R69" s="193">
        <v>2</v>
      </c>
      <c r="S69" s="192"/>
      <c r="T69" s="164"/>
      <c r="U69" s="164"/>
      <c r="V69" s="193"/>
    </row>
    <row r="70" spans="1:22" x14ac:dyDescent="0.25">
      <c r="A70">
        <v>65</v>
      </c>
      <c r="B70" s="202" t="s">
        <v>234</v>
      </c>
      <c r="C70" s="192"/>
      <c r="D70" s="164"/>
      <c r="E70" s="164">
        <v>1</v>
      </c>
      <c r="F70" s="193">
        <v>2</v>
      </c>
      <c r="G70" s="192"/>
      <c r="H70" s="164">
        <v>1</v>
      </c>
      <c r="I70" s="164">
        <v>1</v>
      </c>
      <c r="J70" s="189"/>
      <c r="K70" s="192"/>
      <c r="L70" s="164"/>
      <c r="M70" s="164"/>
      <c r="N70" s="193"/>
      <c r="O70" s="199">
        <v>1</v>
      </c>
      <c r="P70" s="164">
        <v>1</v>
      </c>
      <c r="Q70" s="164">
        <v>1</v>
      </c>
      <c r="R70" s="193"/>
      <c r="S70" s="192"/>
      <c r="T70" s="164">
        <v>1</v>
      </c>
      <c r="U70" s="164"/>
      <c r="V70" s="193"/>
    </row>
    <row r="71" spans="1:22" x14ac:dyDescent="0.25">
      <c r="A71">
        <v>66</v>
      </c>
      <c r="B71" s="202" t="s">
        <v>565</v>
      </c>
      <c r="C71" s="192"/>
      <c r="D71" s="164"/>
      <c r="E71" s="164"/>
      <c r="F71" s="193"/>
      <c r="G71" s="192"/>
      <c r="H71" s="164">
        <v>1</v>
      </c>
      <c r="I71" s="164"/>
      <c r="J71" s="189"/>
      <c r="K71" s="192"/>
      <c r="L71" s="164"/>
      <c r="M71" s="164"/>
      <c r="N71" s="193"/>
      <c r="O71" s="199"/>
      <c r="P71" s="164"/>
      <c r="Q71" s="164"/>
      <c r="R71" s="193"/>
      <c r="S71" s="192"/>
      <c r="T71" s="164"/>
      <c r="U71" s="164"/>
      <c r="V71" s="193"/>
    </row>
    <row r="72" spans="1:22" x14ac:dyDescent="0.25">
      <c r="A72">
        <v>67</v>
      </c>
      <c r="B72" s="202" t="s">
        <v>566</v>
      </c>
      <c r="C72" s="192"/>
      <c r="D72" s="164">
        <v>2</v>
      </c>
      <c r="E72" s="164"/>
      <c r="F72" s="193"/>
      <c r="G72" s="192"/>
      <c r="H72" s="164"/>
      <c r="I72" s="164"/>
      <c r="J72" s="189"/>
      <c r="K72" s="192"/>
      <c r="L72" s="164"/>
      <c r="M72" s="164"/>
      <c r="N72" s="193"/>
      <c r="O72" s="199"/>
      <c r="P72" s="164"/>
      <c r="Q72" s="164"/>
      <c r="R72" s="193"/>
      <c r="S72" s="192"/>
      <c r="T72" s="164"/>
      <c r="U72" s="164"/>
      <c r="V72" s="193"/>
    </row>
    <row r="73" spans="1:22" x14ac:dyDescent="0.25">
      <c r="A73">
        <v>68</v>
      </c>
      <c r="B73" s="202" t="s">
        <v>280</v>
      </c>
      <c r="C73" s="192">
        <v>1</v>
      </c>
      <c r="D73" s="164">
        <v>1</v>
      </c>
      <c r="E73" s="164"/>
      <c r="F73" s="193">
        <v>1</v>
      </c>
      <c r="G73" s="192"/>
      <c r="H73" s="164">
        <v>1</v>
      </c>
      <c r="I73" s="164"/>
      <c r="J73" s="189"/>
      <c r="K73" s="192"/>
      <c r="L73" s="164"/>
      <c r="M73" s="164"/>
      <c r="N73" s="193"/>
      <c r="O73" s="199">
        <v>1</v>
      </c>
      <c r="P73" s="164"/>
      <c r="Q73" s="164"/>
      <c r="R73" s="193"/>
      <c r="S73" s="192"/>
      <c r="T73" s="164"/>
      <c r="U73" s="164"/>
      <c r="V73" s="193"/>
    </row>
    <row r="74" spans="1:22" x14ac:dyDescent="0.25">
      <c r="A74">
        <v>69</v>
      </c>
      <c r="B74" s="202" t="s">
        <v>567</v>
      </c>
      <c r="C74" s="192"/>
      <c r="D74" s="164"/>
      <c r="E74" s="164">
        <v>2</v>
      </c>
      <c r="F74" s="193"/>
      <c r="G74" s="192"/>
      <c r="H74" s="164">
        <v>1</v>
      </c>
      <c r="I74" s="164"/>
      <c r="J74" s="189"/>
      <c r="K74" s="192"/>
      <c r="L74" s="164"/>
      <c r="M74" s="164"/>
      <c r="N74" s="193"/>
      <c r="O74" s="199"/>
      <c r="P74" s="164"/>
      <c r="Q74" s="164"/>
      <c r="R74" s="193"/>
      <c r="S74" s="192"/>
      <c r="T74" s="164"/>
      <c r="U74" s="164"/>
      <c r="V74" s="193"/>
    </row>
    <row r="75" spans="1:22" x14ac:dyDescent="0.25">
      <c r="A75">
        <v>70</v>
      </c>
      <c r="B75" s="202" t="s">
        <v>173</v>
      </c>
      <c r="C75" s="192"/>
      <c r="D75" s="164">
        <v>4</v>
      </c>
      <c r="E75" s="164"/>
      <c r="F75" s="193">
        <v>5</v>
      </c>
      <c r="G75" s="192">
        <v>2</v>
      </c>
      <c r="H75" s="164">
        <v>4</v>
      </c>
      <c r="I75" s="164">
        <v>3</v>
      </c>
      <c r="J75" s="189">
        <v>1</v>
      </c>
      <c r="K75" s="192"/>
      <c r="L75" s="164"/>
      <c r="M75" s="164"/>
      <c r="N75" s="193"/>
      <c r="O75" s="199"/>
      <c r="P75" s="164"/>
      <c r="Q75" s="164"/>
      <c r="R75" s="193"/>
      <c r="S75" s="192"/>
      <c r="T75" s="164"/>
      <c r="U75" s="164"/>
      <c r="V75" s="193"/>
    </row>
    <row r="76" spans="1:22" x14ac:dyDescent="0.25">
      <c r="A76">
        <v>71</v>
      </c>
      <c r="B76" s="202" t="s">
        <v>361</v>
      </c>
      <c r="C76" s="192"/>
      <c r="D76" s="164"/>
      <c r="E76" s="164"/>
      <c r="F76" s="193"/>
      <c r="G76" s="192"/>
      <c r="H76" s="164"/>
      <c r="I76" s="164"/>
      <c r="J76" s="189"/>
      <c r="K76" s="192"/>
      <c r="L76" s="164"/>
      <c r="M76" s="164"/>
      <c r="N76" s="193"/>
      <c r="O76" s="199">
        <v>1</v>
      </c>
      <c r="P76" s="164"/>
      <c r="Q76" s="164"/>
      <c r="R76" s="193"/>
      <c r="S76" s="192"/>
      <c r="T76" s="164"/>
      <c r="U76" s="164"/>
      <c r="V76" s="193"/>
    </row>
    <row r="77" spans="1:22" x14ac:dyDescent="0.25">
      <c r="A77">
        <v>72</v>
      </c>
      <c r="B77" s="202" t="s">
        <v>568</v>
      </c>
      <c r="C77" s="192"/>
      <c r="D77" s="164"/>
      <c r="E77" s="164"/>
      <c r="F77" s="193">
        <v>2</v>
      </c>
      <c r="G77" s="192"/>
      <c r="H77" s="164"/>
      <c r="I77" s="164"/>
      <c r="J77" s="189"/>
      <c r="K77" s="192"/>
      <c r="L77" s="164"/>
      <c r="M77" s="164"/>
      <c r="N77" s="193"/>
      <c r="O77" s="199"/>
      <c r="P77" s="164"/>
      <c r="Q77" s="164"/>
      <c r="R77" s="193"/>
      <c r="S77" s="192"/>
      <c r="T77" s="164"/>
      <c r="U77" s="164"/>
      <c r="V77" s="193"/>
    </row>
    <row r="78" spans="1:22" x14ac:dyDescent="0.25">
      <c r="A78">
        <v>73</v>
      </c>
      <c r="B78" s="202" t="s">
        <v>569</v>
      </c>
      <c r="C78" s="192"/>
      <c r="D78" s="164"/>
      <c r="E78" s="164"/>
      <c r="F78" s="193"/>
      <c r="G78" s="192"/>
      <c r="H78" s="164">
        <v>1</v>
      </c>
      <c r="I78" s="164"/>
      <c r="J78" s="189"/>
      <c r="K78" s="192"/>
      <c r="L78" s="164"/>
      <c r="M78" s="164"/>
      <c r="N78" s="193"/>
      <c r="O78" s="199"/>
      <c r="P78" s="164"/>
      <c r="Q78" s="164"/>
      <c r="R78" s="193"/>
      <c r="S78" s="192"/>
      <c r="T78" s="164"/>
      <c r="U78" s="164"/>
      <c r="V78" s="193"/>
    </row>
    <row r="79" spans="1:22" x14ac:dyDescent="0.25">
      <c r="A79">
        <v>74</v>
      </c>
      <c r="B79" s="202" t="s">
        <v>135</v>
      </c>
      <c r="C79" s="192"/>
      <c r="D79" s="164"/>
      <c r="E79" s="164"/>
      <c r="F79" s="193"/>
      <c r="G79" s="192"/>
      <c r="H79" s="164"/>
      <c r="I79" s="164"/>
      <c r="J79" s="189"/>
      <c r="K79" s="192"/>
      <c r="L79" s="164"/>
      <c r="M79" s="164"/>
      <c r="N79" s="193"/>
      <c r="O79" s="199"/>
      <c r="P79" s="164"/>
      <c r="Q79" s="164"/>
      <c r="R79" s="193">
        <v>2</v>
      </c>
      <c r="S79" s="192"/>
      <c r="T79" s="164"/>
      <c r="U79" s="164"/>
      <c r="V79" s="193"/>
    </row>
    <row r="80" spans="1:22" x14ac:dyDescent="0.25">
      <c r="A80">
        <v>75</v>
      </c>
      <c r="B80" s="202" t="s">
        <v>171</v>
      </c>
      <c r="C80" s="192"/>
      <c r="D80" s="164">
        <v>10</v>
      </c>
      <c r="E80" s="164"/>
      <c r="F80" s="193">
        <v>5</v>
      </c>
      <c r="G80" s="192"/>
      <c r="H80" s="164"/>
      <c r="I80" s="164"/>
      <c r="J80" s="189"/>
      <c r="K80" s="192"/>
      <c r="L80" s="164"/>
      <c r="M80" s="164"/>
      <c r="N80" s="193"/>
      <c r="O80" s="199"/>
      <c r="P80" s="164">
        <v>3</v>
      </c>
      <c r="Q80" s="164"/>
      <c r="R80" s="193"/>
      <c r="S80" s="192"/>
      <c r="T80" s="164"/>
      <c r="U80" s="164"/>
      <c r="V80" s="193"/>
    </row>
    <row r="81" spans="1:22" x14ac:dyDescent="0.25">
      <c r="A81">
        <v>76</v>
      </c>
      <c r="B81" s="202" t="s">
        <v>570</v>
      </c>
      <c r="C81" s="192">
        <v>1</v>
      </c>
      <c r="D81" s="164"/>
      <c r="E81" s="164"/>
      <c r="F81" s="193"/>
      <c r="G81" s="192"/>
      <c r="H81" s="164"/>
      <c r="I81" s="164"/>
      <c r="J81" s="189"/>
      <c r="K81" s="192"/>
      <c r="L81" s="164"/>
      <c r="M81" s="164"/>
      <c r="N81" s="193"/>
      <c r="O81" s="199"/>
      <c r="P81" s="164"/>
      <c r="Q81" s="164"/>
      <c r="R81" s="193"/>
      <c r="S81" s="192"/>
      <c r="T81" s="164"/>
      <c r="U81" s="164"/>
      <c r="V81" s="193"/>
    </row>
    <row r="82" spans="1:22" x14ac:dyDescent="0.25">
      <c r="A82">
        <v>77</v>
      </c>
      <c r="B82" s="202" t="s">
        <v>571</v>
      </c>
      <c r="C82" s="192"/>
      <c r="D82" s="164"/>
      <c r="E82" s="164"/>
      <c r="F82" s="193"/>
      <c r="G82" s="192"/>
      <c r="H82" s="164"/>
      <c r="I82" s="164"/>
      <c r="J82" s="189"/>
      <c r="K82" s="192"/>
      <c r="L82" s="164"/>
      <c r="M82" s="164"/>
      <c r="N82" s="193"/>
      <c r="O82" s="199"/>
      <c r="P82" s="164"/>
      <c r="Q82" s="164"/>
      <c r="R82" s="193"/>
      <c r="S82" s="192"/>
      <c r="T82" s="164"/>
      <c r="U82" s="164"/>
      <c r="V82" s="193">
        <v>2</v>
      </c>
    </row>
    <row r="83" spans="1:22" x14ac:dyDescent="0.25">
      <c r="A83">
        <v>78</v>
      </c>
      <c r="B83" s="202" t="s">
        <v>354</v>
      </c>
      <c r="C83" s="192"/>
      <c r="D83" s="164"/>
      <c r="E83" s="164"/>
      <c r="F83" s="193"/>
      <c r="G83" s="192"/>
      <c r="H83" s="164"/>
      <c r="I83" s="164">
        <v>1</v>
      </c>
      <c r="J83" s="189"/>
      <c r="K83" s="192">
        <v>1</v>
      </c>
      <c r="L83" s="164"/>
      <c r="M83" s="164"/>
      <c r="N83" s="193"/>
      <c r="O83" s="199"/>
      <c r="P83" s="164"/>
      <c r="Q83" s="164"/>
      <c r="R83" s="193"/>
      <c r="S83" s="192"/>
      <c r="T83" s="164"/>
      <c r="U83" s="164"/>
      <c r="V83" s="193"/>
    </row>
    <row r="84" spans="1:22" x14ac:dyDescent="0.25">
      <c r="A84">
        <v>79</v>
      </c>
      <c r="B84" s="202" t="s">
        <v>572</v>
      </c>
      <c r="C84" s="192"/>
      <c r="D84" s="164"/>
      <c r="E84" s="164"/>
      <c r="F84" s="193"/>
      <c r="G84" s="192"/>
      <c r="H84" s="164"/>
      <c r="I84" s="164"/>
      <c r="J84" s="189">
        <v>2</v>
      </c>
      <c r="K84" s="192"/>
      <c r="L84" s="164"/>
      <c r="M84" s="164"/>
      <c r="N84" s="193"/>
      <c r="O84" s="199"/>
      <c r="P84" s="164"/>
      <c r="Q84" s="164"/>
      <c r="R84" s="193"/>
      <c r="S84" s="192">
        <v>1</v>
      </c>
      <c r="T84" s="164"/>
      <c r="U84" s="164">
        <v>1</v>
      </c>
      <c r="V84" s="193">
        <v>3</v>
      </c>
    </row>
    <row r="85" spans="1:22" x14ac:dyDescent="0.25">
      <c r="A85">
        <v>80</v>
      </c>
      <c r="B85" s="202" t="s">
        <v>315</v>
      </c>
      <c r="C85" s="192"/>
      <c r="D85" s="164"/>
      <c r="E85" s="164"/>
      <c r="F85" s="193"/>
      <c r="G85" s="192"/>
      <c r="H85" s="164"/>
      <c r="I85" s="164"/>
      <c r="J85" s="189"/>
      <c r="K85" s="192"/>
      <c r="L85" s="164"/>
      <c r="M85" s="164">
        <v>1</v>
      </c>
      <c r="N85" s="193"/>
      <c r="O85" s="199"/>
      <c r="P85" s="164"/>
      <c r="Q85" s="164"/>
      <c r="R85" s="193"/>
      <c r="S85" s="192"/>
      <c r="T85" s="164"/>
      <c r="U85" s="164"/>
      <c r="V85" s="193"/>
    </row>
    <row r="86" spans="1:22" x14ac:dyDescent="0.25">
      <c r="A86">
        <v>81</v>
      </c>
      <c r="B86" s="202" t="s">
        <v>318</v>
      </c>
      <c r="C86" s="192"/>
      <c r="D86" s="164"/>
      <c r="E86" s="164"/>
      <c r="F86" s="193">
        <v>1</v>
      </c>
      <c r="G86" s="192"/>
      <c r="H86" s="164">
        <v>3</v>
      </c>
      <c r="I86" s="164"/>
      <c r="J86" s="189"/>
      <c r="K86" s="192"/>
      <c r="L86" s="164"/>
      <c r="M86" s="164"/>
      <c r="N86" s="193"/>
      <c r="O86" s="199"/>
      <c r="P86" s="164"/>
      <c r="Q86" s="164"/>
      <c r="R86" s="193"/>
      <c r="S86" s="192"/>
      <c r="T86" s="164"/>
      <c r="U86" s="164"/>
      <c r="V86" s="193"/>
    </row>
    <row r="87" spans="1:22" x14ac:dyDescent="0.25">
      <c r="A87">
        <v>82</v>
      </c>
      <c r="B87" s="202" t="s">
        <v>573</v>
      </c>
      <c r="C87" s="192"/>
      <c r="D87" s="164"/>
      <c r="E87" s="164"/>
      <c r="F87" s="193"/>
      <c r="G87" s="192"/>
      <c r="H87" s="164">
        <v>11</v>
      </c>
      <c r="I87" s="164"/>
      <c r="J87" s="189">
        <v>8</v>
      </c>
      <c r="K87" s="192"/>
      <c r="L87" s="164"/>
      <c r="M87" s="164"/>
      <c r="N87" s="193"/>
      <c r="O87" s="199"/>
      <c r="P87" s="164"/>
      <c r="Q87" s="164"/>
      <c r="R87" s="193"/>
      <c r="S87" s="192"/>
      <c r="T87" s="164">
        <v>1</v>
      </c>
      <c r="U87" s="164"/>
      <c r="V87" s="193">
        <v>1</v>
      </c>
    </row>
    <row r="88" spans="1:22" x14ac:dyDescent="0.25">
      <c r="A88">
        <v>83</v>
      </c>
      <c r="B88" s="202" t="s">
        <v>232</v>
      </c>
      <c r="C88" s="192"/>
      <c r="D88" s="164"/>
      <c r="E88" s="164">
        <v>3</v>
      </c>
      <c r="F88" s="193"/>
      <c r="G88" s="192"/>
      <c r="H88" s="164">
        <v>3</v>
      </c>
      <c r="I88" s="164">
        <v>3</v>
      </c>
      <c r="J88" s="189">
        <v>4</v>
      </c>
      <c r="K88" s="192"/>
      <c r="L88" s="164"/>
      <c r="M88" s="164"/>
      <c r="N88" s="193"/>
      <c r="O88" s="199"/>
      <c r="P88" s="164">
        <v>1</v>
      </c>
      <c r="Q88" s="164">
        <v>1</v>
      </c>
      <c r="R88" s="193">
        <v>2</v>
      </c>
      <c r="S88" s="192"/>
      <c r="T88" s="164"/>
      <c r="U88" s="164">
        <v>1</v>
      </c>
      <c r="V88" s="193"/>
    </row>
    <row r="89" spans="1:22" x14ac:dyDescent="0.25">
      <c r="A89">
        <v>84</v>
      </c>
      <c r="B89" s="202" t="s">
        <v>303</v>
      </c>
      <c r="C89" s="192"/>
      <c r="D89" s="164"/>
      <c r="E89" s="164"/>
      <c r="F89" s="193">
        <v>2</v>
      </c>
      <c r="G89" s="192">
        <v>1</v>
      </c>
      <c r="H89" s="164"/>
      <c r="I89" s="164"/>
      <c r="J89" s="189"/>
      <c r="K89" s="192"/>
      <c r="L89" s="164"/>
      <c r="M89" s="164"/>
      <c r="N89" s="193"/>
      <c r="O89" s="199"/>
      <c r="P89" s="164"/>
      <c r="Q89" s="164"/>
      <c r="R89" s="193">
        <v>1</v>
      </c>
      <c r="S89" s="192"/>
      <c r="T89" s="164"/>
      <c r="U89" s="164"/>
      <c r="V89" s="193"/>
    </row>
    <row r="90" spans="1:22" x14ac:dyDescent="0.25">
      <c r="A90">
        <v>85</v>
      </c>
      <c r="B90" s="202" t="s">
        <v>309</v>
      </c>
      <c r="C90" s="192"/>
      <c r="D90" s="164">
        <v>3</v>
      </c>
      <c r="E90" s="164">
        <v>1</v>
      </c>
      <c r="F90" s="193">
        <v>1</v>
      </c>
      <c r="G90" s="192"/>
      <c r="H90" s="164"/>
      <c r="I90" s="164"/>
      <c r="J90" s="189"/>
      <c r="K90" s="192"/>
      <c r="L90" s="164"/>
      <c r="M90" s="164">
        <v>1</v>
      </c>
      <c r="N90" s="193"/>
      <c r="O90" s="199"/>
      <c r="P90" s="164"/>
      <c r="Q90" s="164"/>
      <c r="R90" s="193"/>
      <c r="S90" s="192"/>
      <c r="T90" s="164"/>
      <c r="U90" s="164"/>
      <c r="V90" s="193"/>
    </row>
    <row r="91" spans="1:22" ht="30" x14ac:dyDescent="0.25">
      <c r="A91">
        <v>86</v>
      </c>
      <c r="B91" s="202" t="s">
        <v>574</v>
      </c>
      <c r="C91" s="192"/>
      <c r="D91" s="164"/>
      <c r="E91" s="164"/>
      <c r="F91" s="193"/>
      <c r="G91" s="192"/>
      <c r="H91" s="164">
        <v>1</v>
      </c>
      <c r="I91" s="164"/>
      <c r="J91" s="189">
        <v>1</v>
      </c>
      <c r="K91" s="192"/>
      <c r="L91" s="164"/>
      <c r="M91" s="164"/>
      <c r="N91" s="193"/>
      <c r="O91" s="199"/>
      <c r="P91" s="164"/>
      <c r="Q91" s="164"/>
      <c r="R91" s="193"/>
      <c r="S91" s="192"/>
      <c r="T91" s="164"/>
      <c r="U91" s="164"/>
      <c r="V91" s="193"/>
    </row>
    <row r="92" spans="1:22" x14ac:dyDescent="0.25">
      <c r="A92">
        <v>87</v>
      </c>
      <c r="B92" s="202" t="s">
        <v>575</v>
      </c>
      <c r="C92" s="192"/>
      <c r="D92" s="164">
        <v>1</v>
      </c>
      <c r="E92" s="164">
        <v>1</v>
      </c>
      <c r="F92" s="193">
        <v>1</v>
      </c>
      <c r="G92" s="192"/>
      <c r="H92" s="164"/>
      <c r="I92" s="164"/>
      <c r="J92" s="189"/>
      <c r="K92" s="192"/>
      <c r="L92" s="164"/>
      <c r="M92" s="164"/>
      <c r="N92" s="193"/>
      <c r="O92" s="199"/>
      <c r="P92" s="164"/>
      <c r="Q92" s="164"/>
      <c r="R92" s="193"/>
      <c r="S92" s="192"/>
      <c r="T92" s="164"/>
      <c r="U92" s="164"/>
      <c r="V92" s="193"/>
    </row>
    <row r="93" spans="1:22" x14ac:dyDescent="0.25">
      <c r="A93">
        <v>88</v>
      </c>
      <c r="B93" s="202" t="s">
        <v>161</v>
      </c>
      <c r="C93" s="192"/>
      <c r="D93" s="164">
        <v>2</v>
      </c>
      <c r="E93" s="164">
        <v>1</v>
      </c>
      <c r="F93" s="193">
        <v>4</v>
      </c>
      <c r="G93" s="192"/>
      <c r="H93" s="164"/>
      <c r="I93" s="164"/>
      <c r="J93" s="189"/>
      <c r="K93" s="192"/>
      <c r="L93" s="164"/>
      <c r="M93" s="164"/>
      <c r="N93" s="193"/>
      <c r="O93" s="199"/>
      <c r="P93" s="164">
        <v>1</v>
      </c>
      <c r="Q93" s="164">
        <v>4</v>
      </c>
      <c r="R93" s="193"/>
      <c r="S93" s="192"/>
      <c r="T93" s="164"/>
      <c r="U93" s="164"/>
      <c r="V93" s="193"/>
    </row>
    <row r="94" spans="1:22" x14ac:dyDescent="0.25">
      <c r="A94">
        <v>89</v>
      </c>
      <c r="B94" s="202" t="s">
        <v>327</v>
      </c>
      <c r="C94" s="192"/>
      <c r="D94" s="164"/>
      <c r="E94" s="164">
        <v>1</v>
      </c>
      <c r="F94" s="193">
        <v>1</v>
      </c>
      <c r="G94" s="192"/>
      <c r="H94" s="164"/>
      <c r="I94" s="164"/>
      <c r="J94" s="189"/>
      <c r="K94" s="192"/>
      <c r="L94" s="164"/>
      <c r="M94" s="164"/>
      <c r="N94" s="193"/>
      <c r="O94" s="199"/>
      <c r="P94" s="164"/>
      <c r="Q94" s="164">
        <v>1</v>
      </c>
      <c r="R94" s="193"/>
      <c r="S94" s="192"/>
      <c r="T94" s="164"/>
      <c r="U94" s="164"/>
      <c r="V94" s="193"/>
    </row>
    <row r="95" spans="1:22" x14ac:dyDescent="0.25">
      <c r="A95">
        <v>90</v>
      </c>
      <c r="B95" s="202" t="s">
        <v>286</v>
      </c>
      <c r="C95" s="192">
        <v>1</v>
      </c>
      <c r="D95" s="164"/>
      <c r="E95" s="164">
        <v>1</v>
      </c>
      <c r="F95" s="193">
        <v>4</v>
      </c>
      <c r="G95" s="192">
        <v>1</v>
      </c>
      <c r="H95" s="164">
        <v>1</v>
      </c>
      <c r="I95" s="164">
        <v>1</v>
      </c>
      <c r="J95" s="189">
        <v>1</v>
      </c>
      <c r="K95" s="192"/>
      <c r="L95" s="164"/>
      <c r="M95" s="164"/>
      <c r="N95" s="193"/>
      <c r="O95" s="199">
        <v>1</v>
      </c>
      <c r="P95" s="164"/>
      <c r="Q95" s="164">
        <v>1</v>
      </c>
      <c r="R95" s="193">
        <v>2</v>
      </c>
      <c r="S95" s="192"/>
      <c r="T95" s="164"/>
      <c r="U95" s="164"/>
      <c r="V95" s="193"/>
    </row>
    <row r="96" spans="1:22" x14ac:dyDescent="0.25">
      <c r="A96">
        <v>91</v>
      </c>
      <c r="B96" s="202" t="s">
        <v>207</v>
      </c>
      <c r="C96" s="192">
        <v>1</v>
      </c>
      <c r="D96" s="164">
        <v>2</v>
      </c>
      <c r="E96" s="164"/>
      <c r="F96" s="193"/>
      <c r="G96" s="192">
        <v>1</v>
      </c>
      <c r="H96" s="164"/>
      <c r="I96" s="164"/>
      <c r="J96" s="189"/>
      <c r="K96" s="192"/>
      <c r="L96" s="164"/>
      <c r="M96" s="164"/>
      <c r="N96" s="193"/>
      <c r="O96" s="199">
        <v>1</v>
      </c>
      <c r="P96" s="164"/>
      <c r="Q96" s="164"/>
      <c r="R96" s="193"/>
      <c r="S96" s="192"/>
      <c r="T96" s="164"/>
      <c r="U96" s="164"/>
      <c r="V96" s="193"/>
    </row>
    <row r="97" spans="1:22" x14ac:dyDescent="0.25">
      <c r="A97">
        <v>92</v>
      </c>
      <c r="B97" s="202" t="s">
        <v>223</v>
      </c>
      <c r="C97" s="192"/>
      <c r="D97" s="164">
        <v>8</v>
      </c>
      <c r="E97" s="164"/>
      <c r="F97" s="193">
        <v>9</v>
      </c>
      <c r="G97" s="192"/>
      <c r="H97" s="164">
        <v>7</v>
      </c>
      <c r="I97" s="164">
        <v>2</v>
      </c>
      <c r="J97" s="189">
        <v>2</v>
      </c>
      <c r="K97" s="192"/>
      <c r="L97" s="164"/>
      <c r="M97" s="164"/>
      <c r="N97" s="193"/>
      <c r="O97" s="199"/>
      <c r="P97" s="164"/>
      <c r="Q97" s="164">
        <v>2</v>
      </c>
      <c r="R97" s="193"/>
      <c r="S97" s="192"/>
      <c r="T97" s="164"/>
      <c r="U97" s="164"/>
      <c r="V97" s="193"/>
    </row>
    <row r="98" spans="1:22" x14ac:dyDescent="0.25">
      <c r="A98">
        <v>93</v>
      </c>
      <c r="B98" s="202" t="s">
        <v>576</v>
      </c>
      <c r="C98" s="192"/>
      <c r="D98" s="164">
        <v>4</v>
      </c>
      <c r="E98" s="164"/>
      <c r="F98" s="193">
        <v>1</v>
      </c>
      <c r="G98" s="192"/>
      <c r="H98" s="164">
        <v>4</v>
      </c>
      <c r="I98" s="164"/>
      <c r="J98" s="189">
        <v>1</v>
      </c>
      <c r="K98" s="192"/>
      <c r="L98" s="164"/>
      <c r="M98" s="164"/>
      <c r="N98" s="193"/>
      <c r="O98" s="199"/>
      <c r="P98" s="164"/>
      <c r="Q98" s="164"/>
      <c r="R98" s="193"/>
      <c r="S98" s="192"/>
      <c r="T98" s="164"/>
      <c r="U98" s="164"/>
      <c r="V98" s="193"/>
    </row>
    <row r="99" spans="1:22" x14ac:dyDescent="0.25">
      <c r="A99">
        <v>94</v>
      </c>
      <c r="B99" s="202" t="s">
        <v>255</v>
      </c>
      <c r="C99" s="192"/>
      <c r="D99" s="164">
        <v>1</v>
      </c>
      <c r="E99" s="164"/>
      <c r="F99" s="193">
        <v>7</v>
      </c>
      <c r="G99" s="192"/>
      <c r="H99" s="164">
        <v>3</v>
      </c>
      <c r="I99" s="164"/>
      <c r="J99" s="189"/>
      <c r="K99" s="192"/>
      <c r="L99" s="164"/>
      <c r="M99" s="164"/>
      <c r="N99" s="193"/>
      <c r="O99" s="199"/>
      <c r="P99" s="164"/>
      <c r="Q99" s="164"/>
      <c r="R99" s="193">
        <v>3</v>
      </c>
      <c r="S99" s="192"/>
      <c r="T99" s="164"/>
      <c r="U99" s="164"/>
      <c r="V99" s="193"/>
    </row>
    <row r="100" spans="1:22" x14ac:dyDescent="0.25">
      <c r="A100">
        <v>95</v>
      </c>
      <c r="B100" s="202" t="s">
        <v>265</v>
      </c>
      <c r="C100" s="192"/>
      <c r="D100" s="164"/>
      <c r="E100" s="164"/>
      <c r="F100" s="193">
        <v>1</v>
      </c>
      <c r="G100" s="192"/>
      <c r="H100" s="164"/>
      <c r="I100" s="164"/>
      <c r="J100" s="189">
        <v>1</v>
      </c>
      <c r="K100" s="192"/>
      <c r="L100" s="164"/>
      <c r="M100" s="164"/>
      <c r="N100" s="193"/>
      <c r="O100" s="199">
        <v>1</v>
      </c>
      <c r="P100" s="164"/>
      <c r="Q100" s="164"/>
      <c r="R100" s="193">
        <v>1</v>
      </c>
      <c r="S100" s="192"/>
      <c r="T100" s="164"/>
      <c r="U100" s="164"/>
      <c r="V100" s="193"/>
    </row>
    <row r="101" spans="1:22" x14ac:dyDescent="0.25">
      <c r="A101">
        <v>96</v>
      </c>
      <c r="B101" s="202" t="s">
        <v>245</v>
      </c>
      <c r="C101" s="192"/>
      <c r="D101" s="164"/>
      <c r="E101" s="164"/>
      <c r="F101" s="193"/>
      <c r="G101" s="192"/>
      <c r="H101" s="164"/>
      <c r="I101" s="164"/>
      <c r="J101" s="189"/>
      <c r="K101" s="192"/>
      <c r="L101" s="164">
        <v>1</v>
      </c>
      <c r="M101" s="164">
        <v>2</v>
      </c>
      <c r="N101" s="193"/>
      <c r="O101" s="199"/>
      <c r="P101" s="164"/>
      <c r="Q101" s="164"/>
      <c r="R101" s="193"/>
      <c r="S101" s="192"/>
      <c r="T101" s="164"/>
      <c r="U101" s="164"/>
      <c r="V101" s="193"/>
    </row>
    <row r="102" spans="1:22" x14ac:dyDescent="0.25">
      <c r="A102">
        <v>97</v>
      </c>
      <c r="B102" s="202" t="s">
        <v>158</v>
      </c>
      <c r="C102" s="192"/>
      <c r="D102" s="164"/>
      <c r="E102" s="164"/>
      <c r="F102" s="193"/>
      <c r="G102" s="192"/>
      <c r="H102" s="164"/>
      <c r="I102" s="164"/>
      <c r="J102" s="189"/>
      <c r="K102" s="192"/>
      <c r="L102" s="164"/>
      <c r="M102" s="164">
        <v>2</v>
      </c>
      <c r="N102" s="193">
        <v>2</v>
      </c>
      <c r="O102" s="199">
        <v>1</v>
      </c>
      <c r="P102" s="164"/>
      <c r="Q102" s="164">
        <v>2</v>
      </c>
      <c r="R102" s="193">
        <v>4</v>
      </c>
      <c r="S102" s="192"/>
      <c r="T102" s="164"/>
      <c r="U102" s="164">
        <v>1</v>
      </c>
      <c r="V102" s="193">
        <v>2</v>
      </c>
    </row>
    <row r="103" spans="1:22" x14ac:dyDescent="0.25">
      <c r="A103">
        <v>98</v>
      </c>
      <c r="B103" s="202" t="s">
        <v>184</v>
      </c>
      <c r="C103" s="192"/>
      <c r="D103" s="164"/>
      <c r="E103" s="164"/>
      <c r="F103" s="193"/>
      <c r="G103" s="192">
        <v>1</v>
      </c>
      <c r="H103" s="164">
        <v>3</v>
      </c>
      <c r="I103" s="164"/>
      <c r="J103" s="189"/>
      <c r="K103" s="192"/>
      <c r="L103" s="164"/>
      <c r="M103" s="164"/>
      <c r="N103" s="193"/>
      <c r="O103" s="199"/>
      <c r="P103" s="164"/>
      <c r="Q103" s="164"/>
      <c r="R103" s="193">
        <v>1</v>
      </c>
      <c r="S103" s="192"/>
      <c r="T103" s="164"/>
      <c r="U103" s="164"/>
      <c r="V103" s="193"/>
    </row>
    <row r="104" spans="1:22" x14ac:dyDescent="0.25">
      <c r="A104">
        <v>99</v>
      </c>
      <c r="B104" s="202" t="s">
        <v>297</v>
      </c>
      <c r="C104" s="192">
        <v>1</v>
      </c>
      <c r="D104" s="164"/>
      <c r="E104" s="164"/>
      <c r="F104" s="193"/>
      <c r="G104" s="192"/>
      <c r="H104" s="164"/>
      <c r="I104" s="164"/>
      <c r="J104" s="189"/>
      <c r="K104" s="192"/>
      <c r="L104" s="164"/>
      <c r="M104" s="164"/>
      <c r="N104" s="193"/>
      <c r="O104" s="199"/>
      <c r="P104" s="164"/>
      <c r="Q104" s="164"/>
      <c r="R104" s="193">
        <v>1</v>
      </c>
      <c r="S104" s="192"/>
      <c r="T104" s="164"/>
      <c r="U104" s="164"/>
      <c r="V104" s="193"/>
    </row>
    <row r="105" spans="1:22" x14ac:dyDescent="0.25">
      <c r="A105">
        <v>100</v>
      </c>
      <c r="B105" s="202" t="s">
        <v>305</v>
      </c>
      <c r="C105" s="192"/>
      <c r="D105" s="164"/>
      <c r="E105" s="164"/>
      <c r="F105" s="193"/>
      <c r="G105" s="192"/>
      <c r="H105" s="164">
        <v>2</v>
      </c>
      <c r="I105" s="164">
        <v>1</v>
      </c>
      <c r="J105" s="189"/>
      <c r="K105" s="192"/>
      <c r="L105" s="164"/>
      <c r="M105" s="164"/>
      <c r="N105" s="193"/>
      <c r="O105" s="199"/>
      <c r="P105" s="164"/>
      <c r="Q105" s="164">
        <v>1</v>
      </c>
      <c r="R105" s="193"/>
      <c r="S105" s="192"/>
      <c r="T105" s="164"/>
      <c r="U105" s="164"/>
      <c r="V105" s="193"/>
    </row>
    <row r="106" spans="1:22" x14ac:dyDescent="0.25">
      <c r="A106">
        <v>101</v>
      </c>
      <c r="B106" s="202" t="s">
        <v>577</v>
      </c>
      <c r="C106" s="192"/>
      <c r="D106" s="164">
        <v>1</v>
      </c>
      <c r="E106" s="164"/>
      <c r="F106" s="193">
        <v>5</v>
      </c>
      <c r="G106" s="192"/>
      <c r="H106" s="164"/>
      <c r="I106" s="164"/>
      <c r="J106" s="189"/>
      <c r="K106" s="192"/>
      <c r="L106" s="164"/>
      <c r="M106" s="164"/>
      <c r="N106" s="193"/>
      <c r="O106" s="199"/>
      <c r="P106" s="164"/>
      <c r="Q106" s="164"/>
      <c r="R106" s="193"/>
      <c r="S106" s="192"/>
      <c r="T106" s="164"/>
      <c r="U106" s="164"/>
      <c r="V106" s="193"/>
    </row>
    <row r="107" spans="1:22" ht="30" x14ac:dyDescent="0.25">
      <c r="A107">
        <v>102</v>
      </c>
      <c r="B107" s="202" t="s">
        <v>578</v>
      </c>
      <c r="C107" s="192"/>
      <c r="D107" s="164">
        <v>7</v>
      </c>
      <c r="E107" s="164"/>
      <c r="F107" s="193">
        <v>1</v>
      </c>
      <c r="G107" s="192"/>
      <c r="H107" s="164">
        <v>22</v>
      </c>
      <c r="I107" s="164">
        <v>1</v>
      </c>
      <c r="J107" s="189">
        <v>7</v>
      </c>
      <c r="K107" s="192"/>
      <c r="L107" s="164"/>
      <c r="M107" s="164"/>
      <c r="N107" s="193"/>
      <c r="O107" s="199"/>
      <c r="P107" s="164"/>
      <c r="Q107" s="164"/>
      <c r="R107" s="193"/>
      <c r="S107" s="192"/>
      <c r="T107" s="164"/>
      <c r="U107" s="164"/>
      <c r="V107" s="193"/>
    </row>
    <row r="108" spans="1:22" x14ac:dyDescent="0.25">
      <c r="A108">
        <v>103</v>
      </c>
      <c r="B108" s="202" t="s">
        <v>287</v>
      </c>
      <c r="C108" s="192">
        <v>1</v>
      </c>
      <c r="D108" s="164">
        <v>1</v>
      </c>
      <c r="E108" s="164"/>
      <c r="F108" s="193">
        <v>6</v>
      </c>
      <c r="G108" s="192">
        <v>4</v>
      </c>
      <c r="H108" s="164">
        <v>1</v>
      </c>
      <c r="I108" s="164"/>
      <c r="J108" s="189">
        <v>3</v>
      </c>
      <c r="K108" s="192"/>
      <c r="L108" s="164"/>
      <c r="M108" s="164"/>
      <c r="N108" s="193"/>
      <c r="O108" s="199">
        <v>4</v>
      </c>
      <c r="P108" s="164"/>
      <c r="Q108" s="164">
        <v>1</v>
      </c>
      <c r="R108" s="193">
        <v>1</v>
      </c>
      <c r="S108" s="192"/>
      <c r="T108" s="164"/>
      <c r="U108" s="164"/>
      <c r="V108" s="193">
        <v>1</v>
      </c>
    </row>
    <row r="109" spans="1:22" x14ac:dyDescent="0.25">
      <c r="A109">
        <v>104</v>
      </c>
      <c r="B109" s="202" t="s">
        <v>579</v>
      </c>
      <c r="C109" s="192"/>
      <c r="D109" s="164">
        <v>1</v>
      </c>
      <c r="E109" s="164"/>
      <c r="F109" s="193"/>
      <c r="G109" s="192"/>
      <c r="H109" s="164"/>
      <c r="I109" s="164"/>
      <c r="J109" s="189"/>
      <c r="K109" s="192"/>
      <c r="L109" s="164"/>
      <c r="M109" s="164"/>
      <c r="N109" s="193"/>
      <c r="O109" s="199"/>
      <c r="P109" s="164"/>
      <c r="Q109" s="164"/>
      <c r="R109" s="193"/>
      <c r="S109" s="192"/>
      <c r="T109" s="164"/>
      <c r="U109" s="164"/>
      <c r="V109" s="193"/>
    </row>
    <row r="110" spans="1:22" x14ac:dyDescent="0.25">
      <c r="A110">
        <v>105</v>
      </c>
      <c r="B110" s="202" t="s">
        <v>580</v>
      </c>
      <c r="C110" s="192"/>
      <c r="D110" s="164"/>
      <c r="E110" s="164"/>
      <c r="F110" s="193"/>
      <c r="G110" s="192"/>
      <c r="H110" s="164">
        <v>1</v>
      </c>
      <c r="I110" s="164"/>
      <c r="J110" s="189">
        <v>1</v>
      </c>
      <c r="K110" s="192"/>
      <c r="L110" s="164"/>
      <c r="M110" s="164"/>
      <c r="N110" s="193"/>
      <c r="O110" s="199"/>
      <c r="P110" s="164"/>
      <c r="Q110" s="164"/>
      <c r="R110" s="193"/>
      <c r="S110" s="192"/>
      <c r="T110" s="164"/>
      <c r="U110" s="164"/>
      <c r="V110" s="193"/>
    </row>
    <row r="111" spans="1:22" x14ac:dyDescent="0.25">
      <c r="A111">
        <v>106</v>
      </c>
      <c r="B111" s="202" t="s">
        <v>282</v>
      </c>
      <c r="C111" s="192"/>
      <c r="D111" s="164"/>
      <c r="E111" s="164"/>
      <c r="F111" s="193"/>
      <c r="G111" s="192"/>
      <c r="H111" s="164"/>
      <c r="I111" s="164"/>
      <c r="J111" s="189"/>
      <c r="K111" s="192"/>
      <c r="L111" s="164"/>
      <c r="M111" s="164"/>
      <c r="N111" s="193"/>
      <c r="O111" s="199"/>
      <c r="P111" s="164"/>
      <c r="Q111" s="164"/>
      <c r="R111" s="193">
        <v>1</v>
      </c>
      <c r="S111" s="192"/>
      <c r="T111" s="164"/>
      <c r="U111" s="164"/>
      <c r="V111" s="193"/>
    </row>
    <row r="112" spans="1:22" x14ac:dyDescent="0.25">
      <c r="A112">
        <v>107</v>
      </c>
      <c r="B112" s="202" t="s">
        <v>296</v>
      </c>
      <c r="C112" s="192"/>
      <c r="D112" s="164">
        <v>16</v>
      </c>
      <c r="E112" s="164"/>
      <c r="F112" s="193">
        <v>1</v>
      </c>
      <c r="G112" s="192"/>
      <c r="H112" s="164">
        <v>8</v>
      </c>
      <c r="I112" s="164">
        <v>1</v>
      </c>
      <c r="J112" s="189">
        <v>4</v>
      </c>
      <c r="K112" s="192"/>
      <c r="L112" s="164"/>
      <c r="M112" s="164"/>
      <c r="N112" s="193"/>
      <c r="O112" s="199">
        <v>1</v>
      </c>
      <c r="P112" s="164"/>
      <c r="Q112" s="164">
        <v>2</v>
      </c>
      <c r="R112" s="193">
        <v>1</v>
      </c>
      <c r="S112" s="192"/>
      <c r="T112" s="164"/>
      <c r="U112" s="164"/>
      <c r="V112" s="193"/>
    </row>
    <row r="113" spans="2:22" ht="15.75" thickBot="1" x14ac:dyDescent="0.3">
      <c r="B113" s="203" t="s">
        <v>535</v>
      </c>
      <c r="C113" s="194">
        <v>18</v>
      </c>
      <c r="D113" s="195">
        <v>172</v>
      </c>
      <c r="E113" s="195">
        <v>42</v>
      </c>
      <c r="F113" s="196">
        <v>198</v>
      </c>
      <c r="G113" s="194">
        <v>19</v>
      </c>
      <c r="H113" s="195">
        <v>154</v>
      </c>
      <c r="I113" s="195">
        <v>34</v>
      </c>
      <c r="J113" s="197">
        <v>91</v>
      </c>
      <c r="K113" s="194">
        <v>1</v>
      </c>
      <c r="L113" s="195">
        <v>6</v>
      </c>
      <c r="M113" s="195">
        <v>35</v>
      </c>
      <c r="N113" s="196">
        <v>81</v>
      </c>
      <c r="O113" s="200">
        <v>33</v>
      </c>
      <c r="P113" s="195">
        <v>22</v>
      </c>
      <c r="Q113" s="195">
        <v>42</v>
      </c>
      <c r="R113" s="196">
        <v>66</v>
      </c>
      <c r="S113" s="194">
        <v>3</v>
      </c>
      <c r="T113" s="195">
        <v>8</v>
      </c>
      <c r="U113" s="195">
        <v>10</v>
      </c>
      <c r="V113" s="196">
        <v>22</v>
      </c>
    </row>
    <row r="115" spans="2:22" x14ac:dyDescent="0.25">
      <c r="B115" s="153" t="s">
        <v>128</v>
      </c>
    </row>
  </sheetData>
  <mergeCells count="6">
    <mergeCell ref="S4:V4"/>
    <mergeCell ref="B1:N1"/>
    <mergeCell ref="C4:F4"/>
    <mergeCell ref="G4:J4"/>
    <mergeCell ref="K4:N4"/>
    <mergeCell ref="O4:R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B27" sqref="B27"/>
    </sheetView>
  </sheetViews>
  <sheetFormatPr baseColWidth="10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MIR 2014</vt:lpstr>
      <vt:lpstr>Junio</vt:lpstr>
      <vt:lpstr>Actividades</vt:lpstr>
      <vt:lpstr>SPyANP a junio</vt:lpstr>
      <vt:lpstr>ANP a junio</vt:lpstr>
      <vt:lpstr>Hoja3</vt:lpstr>
      <vt:lpstr>Junio!Área_de_impresión</vt:lpstr>
      <vt:lpstr>Junio!Títulos_a_imprimir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Ricaño Mendez</dc:creator>
  <cp:lastModifiedBy>Rogelio Alejandro Esquivias Rodriguez</cp:lastModifiedBy>
  <cp:lastPrinted>2019-07-04T18:17:52Z</cp:lastPrinted>
  <dcterms:created xsi:type="dcterms:W3CDTF">2014-06-02T23:14:52Z</dcterms:created>
  <dcterms:modified xsi:type="dcterms:W3CDTF">2019-07-04T20:01:41Z</dcterms:modified>
</cp:coreProperties>
</file>