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65" yWindow="1740" windowWidth="13290" windowHeight="10185" firstSheet="1" activeTab="1"/>
  </bookViews>
  <sheets>
    <sheet name="MIR 2014" sheetId="1" state="hidden" r:id="rId1"/>
    <sheet name="1 Trim" sheetId="2" r:id="rId2"/>
    <sheet name="Hoja3" sheetId="3" r:id="rId3"/>
  </sheets>
  <definedNames>
    <definedName name="_xlnm._FilterDatabase" localSheetId="1" hidden="1">'1 Trim'!$B$6:$U$32</definedName>
    <definedName name="_xlnm._FilterDatabase" localSheetId="0" hidden="1">'MIR 2014'!$B$3:$AL$33</definedName>
    <definedName name="_xlnm.Print_Area" localSheetId="1">'1 Trim'!$A$1:$W$34</definedName>
    <definedName name="_xlnm.Print_Titles" localSheetId="1">'1 Trim'!$C:$E</definedName>
  </definedNames>
  <calcPr calcId="145621"/>
</workbook>
</file>

<file path=xl/calcChain.xml><?xml version="1.0" encoding="utf-8"?>
<calcChain xmlns="http://schemas.openxmlformats.org/spreadsheetml/2006/main">
  <c r="F32" i="2" l="1"/>
  <c r="F31" i="2"/>
  <c r="F30" i="2"/>
  <c r="F29" i="2"/>
  <c r="F18" i="2"/>
  <c r="F17" i="2"/>
  <c r="F12" i="2"/>
  <c r="F11" i="2"/>
  <c r="L32" i="2" l="1"/>
  <c r="O32" i="2" s="1"/>
  <c r="L31" i="2"/>
  <c r="O31" i="2" s="1"/>
  <c r="L30" i="2"/>
  <c r="L29" i="2"/>
  <c r="O29" i="2" s="1"/>
  <c r="L18" i="2"/>
  <c r="O18" i="2" s="1"/>
  <c r="L17" i="2"/>
  <c r="O17" i="2" s="1"/>
  <c r="G9" i="3"/>
  <c r="G8" i="3"/>
  <c r="G7" i="3"/>
  <c r="G6" i="3"/>
  <c r="G5" i="3"/>
  <c r="G4" i="3"/>
  <c r="G3" i="3"/>
  <c r="G2" i="3"/>
  <c r="I15" i="2"/>
  <c r="L13" i="2"/>
  <c r="L19" i="2"/>
  <c r="O19" i="2" s="1"/>
  <c r="L20" i="2"/>
  <c r="L21" i="2"/>
  <c r="F7" i="2"/>
  <c r="L25" i="2"/>
  <c r="L24" i="2"/>
  <c r="L23" i="2"/>
  <c r="L14" i="2"/>
  <c r="L22" i="2"/>
  <c r="L28" i="2"/>
  <c r="L27" i="2"/>
  <c r="L26" i="2"/>
  <c r="L15" i="2"/>
  <c r="O15" i="2" s="1"/>
  <c r="F20" i="2"/>
  <c r="F13" i="2"/>
  <c r="I8" i="2"/>
  <c r="I9" i="2"/>
  <c r="O9" i="2" s="1"/>
  <c r="I10" i="2"/>
  <c r="I13" i="2"/>
  <c r="I14" i="2"/>
  <c r="I16" i="2"/>
  <c r="O16" i="2" s="1"/>
  <c r="I19" i="2"/>
  <c r="I20" i="2"/>
  <c r="I21" i="2"/>
  <c r="O21" i="2" s="1"/>
  <c r="I22" i="2"/>
  <c r="I23" i="2"/>
  <c r="I24" i="2"/>
  <c r="I25" i="2"/>
  <c r="I26" i="2"/>
  <c r="I27" i="2"/>
  <c r="I28" i="2"/>
  <c r="I7" i="2"/>
  <c r="L7" i="2"/>
  <c r="L8" i="2"/>
  <c r="O8" i="2" s="1"/>
  <c r="L9" i="2"/>
  <c r="L10" i="2"/>
  <c r="O10" i="2" s="1"/>
  <c r="O11" i="2"/>
  <c r="O12" i="2"/>
  <c r="F23" i="2"/>
  <c r="O30" i="2"/>
  <c r="F28" i="2"/>
  <c r="F27" i="2"/>
  <c r="F26" i="2"/>
  <c r="F25" i="2"/>
  <c r="F24" i="2"/>
  <c r="F22" i="2"/>
  <c r="F21" i="2"/>
  <c r="F19" i="2"/>
  <c r="F16" i="2"/>
  <c r="F15" i="2"/>
  <c r="F14" i="2"/>
  <c r="F10" i="2"/>
  <c r="B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/>
  <c r="H26" i="1"/>
  <c r="AG25" i="1"/>
  <c r="AA25" i="1"/>
  <c r="U25" i="1"/>
  <c r="K25" i="1"/>
  <c r="L25" i="1" s="1"/>
  <c r="H25" i="1"/>
  <c r="AH24" i="1"/>
  <c r="AB24" i="1"/>
  <c r="V24" i="1"/>
  <c r="K24" i="1"/>
  <c r="I24" i="1"/>
  <c r="L24" i="1" s="1"/>
  <c r="AH23" i="1"/>
  <c r="AB23" i="1"/>
  <c r="V23" i="1"/>
  <c r="K23" i="1"/>
  <c r="L23" i="1"/>
  <c r="I23" i="1"/>
  <c r="AH22" i="1"/>
  <c r="AB22" i="1"/>
  <c r="V22" i="1"/>
  <c r="K22" i="1"/>
  <c r="L22" i="1" s="1"/>
  <c r="I22" i="1"/>
  <c r="AH21" i="1"/>
  <c r="AB21" i="1"/>
  <c r="V21" i="1"/>
  <c r="K21" i="1"/>
  <c r="I21" i="1"/>
  <c r="L21" i="1" s="1"/>
  <c r="H21" i="1"/>
  <c r="AH20" i="1"/>
  <c r="AB20" i="1"/>
  <c r="V20" i="1"/>
  <c r="K20" i="1"/>
  <c r="I20" i="1"/>
  <c r="H20" i="1"/>
  <c r="AH19" i="1"/>
  <c r="AB19" i="1"/>
  <c r="V19" i="1"/>
  <c r="K19" i="1"/>
  <c r="L19" i="1" s="1"/>
  <c r="I19" i="1"/>
  <c r="H19" i="1" s="1"/>
  <c r="L18" i="1"/>
  <c r="L17" i="1"/>
  <c r="L16" i="1"/>
  <c r="AG15" i="1"/>
  <c r="U15" i="1"/>
  <c r="K15" i="1"/>
  <c r="L15" i="1"/>
  <c r="AH14" i="1"/>
  <c r="AB14" i="1"/>
  <c r="V14" i="1"/>
  <c r="K14" i="1"/>
  <c r="L14" i="1" s="1"/>
  <c r="I14" i="1"/>
  <c r="F13" i="1"/>
  <c r="H13" i="1" s="1"/>
  <c r="K13" i="1"/>
  <c r="L13" i="1" s="1"/>
  <c r="AG12" i="1"/>
  <c r="AA12" i="1"/>
  <c r="U12" i="1"/>
  <c r="K12" i="1"/>
  <c r="L12" i="1" s="1"/>
  <c r="H12" i="1"/>
  <c r="AG11" i="1"/>
  <c r="AA11" i="1"/>
  <c r="U11" i="1"/>
  <c r="K11" i="1"/>
  <c r="L11" i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/>
  <c r="H5" i="1"/>
  <c r="I4" i="1"/>
  <c r="L4" i="1" s="1"/>
  <c r="AA13" i="1"/>
  <c r="X13" i="1"/>
  <c r="Y5" i="1"/>
  <c r="F9" i="2"/>
  <c r="F8" i="2"/>
  <c r="L20" i="1"/>
  <c r="U13" i="1"/>
  <c r="AG13" i="1"/>
  <c r="O14" i="2" l="1"/>
  <c r="O26" i="2"/>
  <c r="O28" i="2"/>
  <c r="O7" i="2"/>
  <c r="O13" i="2"/>
  <c r="O24" i="2"/>
  <c r="O20" i="2"/>
  <c r="O22" i="2"/>
  <c r="O27" i="2"/>
  <c r="O25" i="2"/>
  <c r="O23" i="2"/>
</calcChain>
</file>

<file path=xl/sharedStrings.xml><?xml version="1.0" encoding="utf-8"?>
<sst xmlns="http://schemas.openxmlformats.org/spreadsheetml/2006/main" count="358" uniqueCount="157">
  <si>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</si>
  <si>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</si>
  <si>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</si>
  <si>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</si>
  <si>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</si>
  <si>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</si>
  <si>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</si>
  <si>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</si>
  <si>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</si>
  <si>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</si>
  <si>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</si>
  <si>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</si>
  <si>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</si>
  <si>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</si>
  <si>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</si>
  <si>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</si>
  <si>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</si>
  <si>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</si>
  <si>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</si>
  <si>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</si>
  <si>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</si>
  <si>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</si>
  <si>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</si>
  <si>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</si>
  <si>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</si>
  <si>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</si>
  <si>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</si>
  <si>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</si>
  <si>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</si>
  <si>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</si>
  <si>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</si>
  <si>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</si>
  <si>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</si>
  <si>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</si>
  <si>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</si>
  <si>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</si>
  <si>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</si>
  <si>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</si>
  <si>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</si>
  <si>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</si>
  <si>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</si>
  <si>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</si>
  <si>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</si>
  <si>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</si>
  <si>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</si>
  <si>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</si>
  <si>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</si>
  <si>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</si>
  <si>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</si>
  <si>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</si>
  <si>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</si>
  <si>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</si>
  <si>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</si>
  <si>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</si>
  <si>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</si>
  <si>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</si>
  <si>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</si>
  <si>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</si>
  <si>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</si>
  <si>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</si>
  <si>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</si>
  <si>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</si>
  <si>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</si>
  <si>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</si>
  <si>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</si>
  <si>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</si>
  <si>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</si>
  <si>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</si>
  <si>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</si>
  <si>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</si>
  <si>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</si>
  <si>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</si>
  <si>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</si>
  <si>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</si>
  <si>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</si>
  <si>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</si>
  <si>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</si>
  <si>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</si>
  <si>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</si>
  <si>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</si>
  <si>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</si>
  <si>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</si>
  <si>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</si>
  <si>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</si>
  <si>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</si>
  <si>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</si>
  <si>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</si>
  <si>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</si>
  <si>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</si>
  <si>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</si>
  <si>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</si>
  <si>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</si>
  <si>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</si>
  <si>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</si>
  <si>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</si>
  <si>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</si>
  <si>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</si>
  <si>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</si>
  <si>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</si>
  <si>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</si>
  <si>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</si>
  <si>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% Sentencias favorables ante el TFJFA</t>
  </si>
  <si>
    <t>% Emisión de criterios jurídicos</t>
  </si>
  <si>
    <t>% Atención Cruzada Denuncia Ambiental</t>
  </si>
  <si>
    <t>27 Indicadores [26 responsabilidad PROFEPA + 1 (Pérdida de Capital Natural) calculado directamente por la Semarnat]</t>
  </si>
  <si>
    <t>% Denuncias populares admitidas y concluidas</t>
  </si>
  <si>
    <t>Justificación de la Meta ajustada</t>
  </si>
  <si>
    <t>AVANCE MARZO</t>
  </si>
  <si>
    <t>NA</t>
  </si>
  <si>
    <t>N/A</t>
  </si>
  <si>
    <t>Porcentaje de Cumplimiento</t>
  </si>
  <si>
    <t>PROFEPA - MIR 2019</t>
  </si>
  <si>
    <t>META MARZO 2019</t>
  </si>
  <si>
    <t>No.</t>
  </si>
  <si>
    <t>INDICADOR MIR 2018</t>
  </si>
  <si>
    <t>VARIABLES</t>
  </si>
  <si>
    <t>AVANCE 
%</t>
  </si>
  <si>
    <t>UR</t>
  </si>
  <si>
    <t>Porcentaje de resolución de procedimientos administrativos iniciados en el año en curso (*)</t>
  </si>
  <si>
    <t>DGCPAC</t>
  </si>
  <si>
    <t>Incumplimiento</t>
  </si>
  <si>
    <t>Porcentaje de denuncias populares concluidas (*)</t>
  </si>
  <si>
    <t>DGDAQPS</t>
  </si>
  <si>
    <t>Alerta</t>
  </si>
  <si>
    <t xml:space="preserve">Resoluciones emitidas a los recursos de revisión que son confirmadas por el superior jerárquico o favorables a la Procuraduría </t>
  </si>
  <si>
    <t>Cumplimiento</t>
  </si>
  <si>
    <t>Porcentaje de denuncias populares admitidas y concluidas (*)</t>
  </si>
  <si>
    <t xml:space="preserve">Mala Planeación </t>
  </si>
  <si>
    <t xml:space="preserve">Sentencias favorables notificadas respecto de los juicios de nulidad interpuestos ante el TFJA </t>
  </si>
  <si>
    <t>DGDFCAL</t>
  </si>
  <si>
    <t>Pésima Planeación</t>
  </si>
  <si>
    <t xml:space="preserve">Porcentaje de resolución a las solicitudes de conmutación de multas, de revocación o modificación de sanciones y a los recursos de revisión </t>
  </si>
  <si>
    <t>Porcentaje de emisión de criterios jurídicos</t>
  </si>
  <si>
    <t xml:space="preserve">Personas contactadas a través de la Cruzada Nacional por la Denuncia Ambiental e Información a la Víctima </t>
  </si>
  <si>
    <t>personas participantes  32,241; programadas (50,000)</t>
  </si>
  <si>
    <t>* Compartido con las Subprocuradurías de Industria y Recursos Naturales</t>
  </si>
  <si>
    <t xml:space="preserve">(1) Atención con Delegaciones Federales     (2) Oficinas centrales </t>
  </si>
  <si>
    <t>Con letra azul son también de MIR</t>
  </si>
  <si>
    <t>0-70</t>
  </si>
  <si>
    <t>70.01 -90</t>
  </si>
  <si>
    <t>90.01 -110</t>
  </si>
  <si>
    <t>110.01 -150</t>
  </si>
  <si>
    <t>150 en adelante</t>
  </si>
  <si>
    <t>ANUAL 2019</t>
  </si>
  <si>
    <t>META 
MARZO
2019</t>
  </si>
  <si>
    <t>AVANCE 
MARZO
 2019</t>
  </si>
  <si>
    <t xml:space="preserve">Procedimientos administrativos iniciados: 
 Resoluciones: </t>
  </si>
  <si>
    <t xml:space="preserve">Denuncias recibidas: 
Denuncias Concluidas: </t>
  </si>
  <si>
    <t>Resoluciones de recursos de revisión que confirman: 142
Total de Recursos resueltos: 190</t>
  </si>
  <si>
    <t>Denuncias admitidas: 110
 Denuncias admitidas Concluidas: 936</t>
  </si>
  <si>
    <t>Total de sentencias Favorables: 28
Total de sentencias: 51</t>
  </si>
  <si>
    <t>Resoluciones : 251
Total de solicitudes: 290</t>
  </si>
  <si>
    <t xml:space="preserve">Emisión de criterios: 54
Sentencias desfavorables: 57
</t>
  </si>
  <si>
    <t>Derivado del cambio de administración y toda vez que fue necesario realizar una revisión más profunda de las capacidades institucionales en términos de recursos humanos y presupuestarios de la Procuraduría, así como el impacto de éstas en el establecimiento de las metas para el ejercicio 2019, la MIR del Pp G005 “Inspección y Vigilancia del Medio Ambiente y Recursos Naturales” no registró metas correspondientes al primer trimestre. No obstante, se registran metas modificadas para el reporte correspondiente a Mayo y los trimestres 2, 3 y 4. Por lo anterior, al no tener metas programadas para el primer trimestre de 2019, no es posible establecer causas y efectos relativas a las diferencias entre lo alcanzado y lo programado.</t>
  </si>
  <si>
    <t>META ANUAL AJUSTADA 2019</t>
  </si>
  <si>
    <t>% Resolución conmutación de multas, revocación o modificación de sanciones y  recursos de revisión.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</si>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</sst>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name val="Gill Sans MT"/>
      <family val="2"/>
    </font>
    <font>
      <sz val="14"/>
      <name val="Gill Sans MT"/>
      <family val="2"/>
    </font>
    <font>
      <sz val="12"/>
      <name val="Gill Sans MT"/>
      <family val="2"/>
    </font>
    <font>
      <b/>
      <sz val="11"/>
      <name val="Century"/>
      <family val="1"/>
    </font>
    <font>
      <sz val="11"/>
      <name val="Century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2"/>
      <color theme="1"/>
      <name val="Gill Sans MT"/>
      <family val="2"/>
    </font>
    <font>
      <b/>
      <sz val="16"/>
      <color theme="1"/>
      <name val="Gill Sans MT"/>
      <family val="2"/>
    </font>
    <font>
      <b/>
      <sz val="11"/>
      <color theme="1"/>
      <name val="Gill Sans MT"/>
      <family val="2"/>
    </font>
    <font>
      <sz val="14"/>
      <color theme="1"/>
      <name val="Gill Sans MT"/>
      <family val="2"/>
    </font>
    <font>
      <b/>
      <sz val="11"/>
      <color theme="0"/>
      <name val="Gill Sans MT"/>
      <family val="2"/>
    </font>
    <font>
      <sz val="12"/>
      <color theme="1"/>
      <name val="Gill Sans MT"/>
      <family val="2"/>
    </font>
    <font>
      <b/>
      <sz val="11"/>
      <color theme="0"/>
      <name val="Century Gothic"/>
      <family val="2"/>
    </font>
    <font>
      <b/>
      <sz val="11"/>
      <color rgb="FFFFFFFF"/>
      <name val="Century Gothic"/>
      <family val="2"/>
    </font>
    <font>
      <b/>
      <sz val="11"/>
      <color theme="1"/>
      <name val="Century"/>
      <family val="1"/>
    </font>
    <font>
      <sz val="11"/>
      <color theme="1"/>
      <name val="Century"/>
      <family val="1"/>
    </font>
    <font>
      <sz val="9"/>
      <color theme="1"/>
      <name val="Century"/>
      <family val="1"/>
    </font>
    <font>
      <b/>
      <sz val="11"/>
      <color rgb="FF002060"/>
      <name val="Century"/>
      <family val="1"/>
    </font>
    <font>
      <sz val="8"/>
      <color theme="1"/>
      <name val="Calibri"/>
      <family val="2"/>
      <scheme val="minor"/>
    </font>
    <font>
      <b/>
      <sz val="11"/>
      <color theme="0"/>
      <name val="Century"/>
      <family val="1"/>
    </font>
    <font>
      <sz val="8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7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2" xfId="0" applyNumberFormat="1" applyFont="1" applyFill="1" applyBorder="1" applyAlignment="1" applyProtection="1">
      <alignment wrapText="1"/>
      <protection locked="0"/>
    </xf>
    <xf numFmtId="17" fontId="11" fillId="6" borderId="2" xfId="0" applyNumberFormat="1" applyFont="1" applyFill="1" applyBorder="1" applyAlignment="1" applyProtection="1">
      <alignment wrapText="1"/>
      <protection locked="0"/>
    </xf>
    <xf numFmtId="17" fontId="10" fillId="7" borderId="0" xfId="0" applyNumberFormat="1" applyFont="1" applyFill="1" applyBorder="1" applyAlignment="1" applyProtection="1">
      <alignment wrapText="1"/>
      <protection locked="0"/>
    </xf>
    <xf numFmtId="17" fontId="10" fillId="7" borderId="3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6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Protection="1">
      <protection locked="0"/>
    </xf>
    <xf numFmtId="0" fontId="14" fillId="0" borderId="4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wrapText="1"/>
    </xf>
    <xf numFmtId="0" fontId="10" fillId="8" borderId="5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wrapText="1"/>
    </xf>
    <xf numFmtId="17" fontId="10" fillId="9" borderId="5" xfId="0" applyNumberFormat="1" applyFont="1" applyFill="1" applyBorder="1" applyAlignment="1" applyProtection="1">
      <alignment wrapText="1"/>
    </xf>
    <xf numFmtId="17" fontId="10" fillId="5" borderId="1" xfId="0" applyNumberFormat="1" applyFont="1" applyFill="1" applyBorder="1" applyAlignment="1" applyProtection="1">
      <alignment wrapText="1"/>
    </xf>
    <xf numFmtId="0" fontId="10" fillId="5" borderId="2" xfId="0" applyNumberFormat="1" applyFont="1" applyFill="1" applyBorder="1" applyAlignment="1" applyProtection="1">
      <alignment wrapText="1"/>
    </xf>
    <xf numFmtId="17" fontId="11" fillId="6" borderId="2" xfId="0" applyNumberFormat="1" applyFont="1" applyFill="1" applyBorder="1" applyAlignment="1" applyProtection="1">
      <alignment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1" fontId="0" fillId="0" borderId="6" xfId="0" applyNumberFormat="1" applyBorder="1" applyAlignment="1" applyProtection="1">
      <alignment vertical="center" wrapText="1"/>
    </xf>
    <xf numFmtId="9" fontId="0" fillId="0" borderId="6" xfId="0" applyNumberFormat="1" applyBorder="1" applyAlignment="1" applyProtection="1">
      <alignment vertical="center" wrapText="1"/>
    </xf>
    <xf numFmtId="10" fontId="0" fillId="0" borderId="6" xfId="0" applyNumberFormat="1" applyBorder="1" applyAlignment="1" applyProtection="1">
      <alignment vertical="center" wrapText="1"/>
    </xf>
    <xf numFmtId="2" fontId="0" fillId="0" borderId="6" xfId="0" applyNumberFormat="1" applyBorder="1" applyAlignment="1" applyProtection="1">
      <alignment vertical="center" wrapText="1"/>
    </xf>
    <xf numFmtId="2" fontId="0" fillId="0" borderId="6" xfId="0" applyNumberForma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 wrapText="1"/>
    </xf>
    <xf numFmtId="0" fontId="6" fillId="3" borderId="7" xfId="2" applyFont="1" applyBorder="1" applyAlignment="1" applyProtection="1">
      <alignment vertical="center" wrapText="1"/>
    </xf>
    <xf numFmtId="0" fontId="6" fillId="3" borderId="7" xfId="2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7" xfId="0" applyNumberFormat="1" applyBorder="1" applyAlignment="1" applyProtection="1">
      <alignment vertical="center" wrapText="1"/>
    </xf>
    <xf numFmtId="1" fontId="0" fillId="0" borderId="7" xfId="0" applyNumberForma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vertical="center"/>
    </xf>
    <xf numFmtId="0" fontId="6" fillId="2" borderId="7" xfId="1" applyFont="1" applyBorder="1" applyAlignment="1" applyProtection="1">
      <alignment vertical="center" wrapText="1"/>
    </xf>
    <xf numFmtId="0" fontId="6" fillId="2" borderId="7" xfId="1" applyBorder="1" applyAlignment="1" applyProtection="1">
      <alignment vertical="center" wrapText="1"/>
    </xf>
    <xf numFmtId="10" fontId="0" fillId="0" borderId="7" xfId="0" applyNumberFormat="1" applyBorder="1" applyAlignment="1" applyProtection="1">
      <alignment vertical="center" wrapText="1"/>
    </xf>
    <xf numFmtId="0" fontId="0" fillId="10" borderId="7" xfId="0" applyFill="1" applyBorder="1" applyAlignment="1" applyProtection="1">
      <alignment vertical="center" wrapText="1"/>
    </xf>
    <xf numFmtId="0" fontId="6" fillId="4" borderId="7" xfId="3" applyFont="1" applyBorder="1" applyAlignment="1" applyProtection="1">
      <alignment vertical="center" wrapText="1"/>
    </xf>
    <xf numFmtId="0" fontId="6" fillId="4" borderId="7" xfId="3" applyBorder="1" applyAlignment="1" applyProtection="1">
      <alignment vertical="center" wrapText="1"/>
    </xf>
    <xf numFmtId="164" fontId="0" fillId="0" borderId="7" xfId="0" applyNumberFormat="1" applyBorder="1" applyAlignment="1" applyProtection="1">
      <alignment vertical="center" wrapText="1"/>
    </xf>
    <xf numFmtId="3" fontId="0" fillId="0" borderId="7" xfId="0" applyNumberFormat="1" applyBorder="1" applyAlignment="1" applyProtection="1">
      <alignment vertical="center" wrapText="1"/>
    </xf>
    <xf numFmtId="0" fontId="10" fillId="9" borderId="8" xfId="0" applyFont="1" applyFill="1" applyBorder="1" applyAlignment="1" applyProtection="1">
      <alignment horizontal="center" wrapText="1"/>
    </xf>
    <xf numFmtId="17" fontId="10" fillId="9" borderId="8" xfId="0" applyNumberFormat="1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 vertical="center" wrapText="1"/>
    </xf>
    <xf numFmtId="164" fontId="0" fillId="0" borderId="7" xfId="0" applyNumberFormat="1" applyBorder="1" applyAlignment="1" applyProtection="1">
      <alignment horizontal="center"/>
    </xf>
    <xf numFmtId="0" fontId="10" fillId="9" borderId="9" xfId="0" applyFont="1" applyFill="1" applyBorder="1" applyAlignment="1" applyProtection="1">
      <alignment horizontal="center" wrapText="1"/>
    </xf>
    <xf numFmtId="164" fontId="0" fillId="0" borderId="7" xfId="0" applyNumberFormat="1" applyBorder="1" applyAlignment="1" applyProtection="1">
      <alignment horizontal="center" vertical="center" wrapText="1"/>
    </xf>
    <xf numFmtId="17" fontId="11" fillId="6" borderId="1" xfId="0" applyNumberFormat="1" applyFont="1" applyFill="1" applyBorder="1" applyAlignment="1" applyProtection="1">
      <alignment wrapText="1"/>
    </xf>
    <xf numFmtId="17" fontId="10" fillId="7" borderId="5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1" borderId="0" xfId="0" applyFill="1" applyProtection="1"/>
    <xf numFmtId="0" fontId="12" fillId="0" borderId="0" xfId="0" applyFont="1" applyFill="1" applyBorder="1" applyAlignment="1" applyProtection="1"/>
    <xf numFmtId="0" fontId="0" fillId="12" borderId="0" xfId="0" applyFill="1" applyProtection="1"/>
    <xf numFmtId="0" fontId="0" fillId="13" borderId="0" xfId="0" applyFill="1" applyProtection="1"/>
    <xf numFmtId="0" fontId="0" fillId="14" borderId="0" xfId="0" applyFill="1" applyProtection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15" borderId="10" xfId="0" applyFont="1" applyFill="1" applyBorder="1" applyAlignment="1" applyProtection="1">
      <alignment vertical="center" wrapText="1"/>
    </xf>
    <xf numFmtId="0" fontId="17" fillId="16" borderId="10" xfId="0" applyFont="1" applyFill="1" applyBorder="1" applyAlignment="1" applyProtection="1">
      <alignment vertical="center" wrapText="1"/>
    </xf>
    <xf numFmtId="0" fontId="17" fillId="10" borderId="6" xfId="0" applyFont="1" applyFill="1" applyBorder="1" applyAlignment="1" applyProtection="1">
      <alignment vertical="center" wrapText="1"/>
    </xf>
    <xf numFmtId="0" fontId="15" fillId="0" borderId="7" xfId="0" applyFont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10" borderId="10" xfId="0" applyFont="1" applyFill="1" applyBorder="1" applyAlignment="1" applyProtection="1">
      <alignment horizontal="center" vertical="center" wrapText="1"/>
    </xf>
    <xf numFmtId="0" fontId="1" fillId="17" borderId="7" xfId="0" applyFont="1" applyFill="1" applyBorder="1" applyAlignment="1">
      <alignment horizontal="justify" vertical="center" wrapText="1"/>
    </xf>
    <xf numFmtId="0" fontId="15" fillId="0" borderId="7" xfId="0" applyFont="1" applyBorder="1" applyAlignment="1">
      <alignment vertical="center"/>
    </xf>
    <xf numFmtId="0" fontId="15" fillId="18" borderId="0" xfId="0" applyFont="1" applyFill="1" applyAlignment="1">
      <alignment vertical="center"/>
    </xf>
    <xf numFmtId="0" fontId="20" fillId="0" borderId="6" xfId="0" applyFont="1" applyBorder="1" applyAlignment="1" applyProtection="1">
      <alignment vertical="center" wrapText="1"/>
    </xf>
    <xf numFmtId="2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</xf>
    <xf numFmtId="2" fontId="20" fillId="10" borderId="7" xfId="0" applyNumberFormat="1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" fillId="19" borderId="7" xfId="2" applyFont="1" applyFill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3" fontId="2" fillId="0" borderId="7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3" fontId="2" fillId="10" borderId="7" xfId="0" applyNumberFormat="1" applyFont="1" applyFill="1" applyBorder="1" applyAlignment="1">
      <alignment horizontal="center" vertical="center"/>
    </xf>
    <xf numFmtId="1" fontId="2" fillId="10" borderId="7" xfId="0" applyNumberFormat="1" applyFont="1" applyFill="1" applyBorder="1" applyAlignment="1">
      <alignment horizontal="center" vertical="center"/>
    </xf>
    <xf numFmtId="3" fontId="2" fillId="10" borderId="7" xfId="0" applyNumberFormat="1" applyFont="1" applyFill="1" applyBorder="1" applyAlignment="1" applyProtection="1">
      <alignment horizontal="center" vertical="center" wrapText="1"/>
    </xf>
    <xf numFmtId="0" fontId="2" fillId="20" borderId="7" xfId="0" applyFont="1" applyFill="1" applyBorder="1" applyAlignment="1" applyProtection="1">
      <alignment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21" borderId="7" xfId="3" applyFont="1" applyFill="1" applyBorder="1" applyAlignment="1" applyProtection="1">
      <alignment vertical="center" wrapText="1"/>
    </xf>
    <xf numFmtId="3" fontId="2" fillId="0" borderId="7" xfId="0" applyNumberFormat="1" applyFont="1" applyBorder="1" applyAlignment="1">
      <alignment horizontal="center" vertical="center"/>
    </xf>
    <xf numFmtId="0" fontId="2" fillId="22" borderId="7" xfId="1" applyFont="1" applyFill="1" applyBorder="1" applyAlignment="1" applyProtection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10" borderId="7" xfId="0" applyFont="1" applyFill="1" applyBorder="1" applyAlignment="1" applyProtection="1">
      <alignment horizontal="center" vertical="center" wrapText="1"/>
    </xf>
    <xf numFmtId="2" fontId="2" fillId="10" borderId="7" xfId="0" applyNumberFormat="1" applyFont="1" applyFill="1" applyBorder="1" applyAlignment="1">
      <alignment horizontal="center" vertical="center"/>
    </xf>
    <xf numFmtId="2" fontId="20" fillId="0" borderId="7" xfId="0" applyNumberFormat="1" applyFont="1" applyBorder="1" applyAlignment="1" applyProtection="1">
      <alignment horizontal="center" vertical="center" wrapText="1"/>
    </xf>
    <xf numFmtId="0" fontId="21" fillId="6" borderId="3" xfId="0" applyFont="1" applyFill="1" applyBorder="1" applyAlignment="1">
      <alignment horizontal="center" vertical="center"/>
    </xf>
    <xf numFmtId="2" fontId="15" fillId="0" borderId="0" xfId="0" applyNumberFormat="1" applyFont="1" applyAlignment="1">
      <alignment vertical="center"/>
    </xf>
    <xf numFmtId="2" fontId="17" fillId="16" borderId="10" xfId="0" applyNumberFormat="1" applyFont="1" applyFill="1" applyBorder="1" applyAlignment="1" applyProtection="1">
      <alignment vertical="center" wrapText="1"/>
    </xf>
    <xf numFmtId="2" fontId="20" fillId="10" borderId="7" xfId="0" applyNumberFormat="1" applyFont="1" applyFill="1" applyBorder="1" applyAlignment="1" applyProtection="1">
      <alignment horizontal="center" vertical="center" wrapText="1"/>
    </xf>
    <xf numFmtId="2" fontId="17" fillId="10" borderId="6" xfId="0" applyNumberFormat="1" applyFont="1" applyFill="1" applyBorder="1" applyAlignment="1" applyProtection="1">
      <alignment vertical="center" wrapText="1"/>
    </xf>
    <xf numFmtId="2" fontId="2" fillId="0" borderId="7" xfId="0" applyNumberFormat="1" applyFont="1" applyFill="1" applyBorder="1" applyAlignment="1">
      <alignment horizontal="center" vertical="center"/>
    </xf>
    <xf numFmtId="10" fontId="2" fillId="0" borderId="7" xfId="5" applyNumberFormat="1" applyFont="1" applyFill="1" applyBorder="1" applyAlignment="1" applyProtection="1">
      <alignment horizontal="center" vertical="center" wrapText="1"/>
    </xf>
    <xf numFmtId="9" fontId="2" fillId="10" borderId="7" xfId="5" applyFont="1" applyFill="1" applyBorder="1" applyAlignment="1" applyProtection="1">
      <alignment horizontal="center" vertical="center" wrapText="1"/>
    </xf>
    <xf numFmtId="0" fontId="20" fillId="10" borderId="7" xfId="0" applyFont="1" applyFill="1" applyBorder="1" applyAlignment="1" applyProtection="1">
      <alignment horizontal="center" vertical="center"/>
      <protection locked="0"/>
    </xf>
    <xf numFmtId="1" fontId="2" fillId="10" borderId="7" xfId="0" applyNumberFormat="1" applyFont="1" applyFill="1" applyBorder="1" applyAlignment="1" applyProtection="1">
      <alignment horizontal="center" vertical="center"/>
      <protection locked="0"/>
    </xf>
    <xf numFmtId="0" fontId="2" fillId="10" borderId="7" xfId="0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0" fontId="3" fillId="10" borderId="7" xfId="0" applyFont="1" applyFill="1" applyBorder="1" applyAlignment="1" applyProtection="1">
      <alignment horizontal="center" vertical="center" wrapText="1"/>
      <protection locked="0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1" fillId="17" borderId="7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vertical="center" wrapText="1"/>
      <protection locked="0"/>
    </xf>
    <xf numFmtId="0" fontId="3" fillId="17" borderId="7" xfId="0" applyFont="1" applyFill="1" applyBorder="1" applyAlignment="1" applyProtection="1">
      <alignment horizontal="justify" vertical="center" wrapText="1"/>
      <protection locked="0"/>
    </xf>
    <xf numFmtId="0" fontId="1" fillId="17" borderId="7" xfId="0" applyFont="1" applyFill="1" applyBorder="1" applyAlignment="1" applyProtection="1">
      <alignment horizontal="justify" vertical="center" wrapText="1"/>
      <protection locked="0"/>
    </xf>
    <xf numFmtId="0" fontId="3" fillId="0" borderId="7" xfId="3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3" fontId="15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5" fillId="17" borderId="7" xfId="0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1" fillId="1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7" xfId="0" applyFont="1" applyFill="1" applyBorder="1" applyAlignment="1" applyProtection="1">
      <alignment horizontal="left" vertical="center" wrapText="1"/>
      <protection locked="0"/>
    </xf>
    <xf numFmtId="2" fontId="20" fillId="0" borderId="7" xfId="0" applyNumberFormat="1" applyFont="1" applyBorder="1" applyAlignment="1">
      <alignment horizontal="center" vertical="center"/>
    </xf>
    <xf numFmtId="0" fontId="23" fillId="23" borderId="15" xfId="0" applyFont="1" applyFill="1" applyBorder="1" applyAlignment="1">
      <alignment horizontal="center" vertical="center" wrapText="1" readingOrder="1"/>
    </xf>
    <xf numFmtId="0" fontId="23" fillId="23" borderId="15" xfId="0" applyFont="1" applyFill="1" applyBorder="1" applyAlignment="1">
      <alignment horizontal="center" vertical="center" wrapText="1"/>
    </xf>
    <xf numFmtId="0" fontId="24" fillId="23" borderId="16" xfId="0" applyFont="1" applyFill="1" applyBorder="1" applyAlignment="1">
      <alignment horizontal="center" vertical="center" wrapText="1" readingOrder="1"/>
    </xf>
    <xf numFmtId="0" fontId="24" fillId="23" borderId="17" xfId="0" applyFont="1" applyFill="1" applyBorder="1" applyAlignment="1">
      <alignment horizontal="center" vertical="center" wrapText="1"/>
    </xf>
    <xf numFmtId="0" fontId="24" fillId="23" borderId="18" xfId="0" applyFont="1" applyFill="1" applyBorder="1" applyAlignment="1">
      <alignment horizontal="center" vertical="center" wrapText="1" readingOrder="1"/>
    </xf>
    <xf numFmtId="0" fontId="25" fillId="0" borderId="7" xfId="0" applyFont="1" applyFill="1" applyBorder="1" applyAlignment="1">
      <alignment horizontal="center" vertical="center" wrapText="1" readingOrder="1"/>
    </xf>
    <xf numFmtId="49" fontId="26" fillId="0" borderId="7" xfId="0" applyNumberFormat="1" applyFont="1" applyBorder="1" applyAlignment="1">
      <alignment vertical="center" wrapText="1"/>
    </xf>
    <xf numFmtId="9" fontId="26" fillId="0" borderId="7" xfId="0" applyNumberFormat="1" applyFont="1" applyBorder="1" applyAlignment="1">
      <alignment horizontal="center" vertical="center" wrapText="1"/>
    </xf>
    <xf numFmtId="9" fontId="25" fillId="0" borderId="7" xfId="0" applyNumberFormat="1" applyFont="1" applyBorder="1" applyAlignment="1">
      <alignment horizontal="center" vertical="center" wrapText="1"/>
    </xf>
    <xf numFmtId="10" fontId="25" fillId="0" borderId="7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2" fontId="28" fillId="13" borderId="19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 readingOrder="1"/>
    </xf>
    <xf numFmtId="0" fontId="29" fillId="17" borderId="0" xfId="0" applyFont="1" applyFill="1" applyBorder="1" applyAlignment="1">
      <alignment horizontal="right"/>
    </xf>
    <xf numFmtId="10" fontId="25" fillId="0" borderId="11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2" fontId="25" fillId="13" borderId="20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 wrapText="1"/>
    </xf>
    <xf numFmtId="2" fontId="28" fillId="24" borderId="20" xfId="0" applyNumberFormat="1" applyFont="1" applyFill="1" applyBorder="1" applyAlignment="1">
      <alignment horizontal="center" vertical="center" wrapText="1"/>
    </xf>
    <xf numFmtId="2" fontId="28" fillId="13" borderId="20" xfId="0" applyNumberFormat="1" applyFont="1" applyFill="1" applyBorder="1" applyAlignment="1">
      <alignment horizontal="center" vertical="center" wrapText="1"/>
    </xf>
    <xf numFmtId="2" fontId="25" fillId="20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2" fontId="4" fillId="20" borderId="20" xfId="0" applyNumberFormat="1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2" fontId="30" fillId="14" borderId="20" xfId="0" applyNumberFormat="1" applyFont="1" applyFill="1" applyBorder="1" applyAlignment="1">
      <alignment horizontal="center" vertical="center" wrapText="1"/>
    </xf>
    <xf numFmtId="0" fontId="31" fillId="17" borderId="0" xfId="0" applyFont="1" applyFill="1"/>
    <xf numFmtId="9" fontId="26" fillId="0" borderId="0" xfId="0" applyNumberFormat="1" applyFont="1" applyBorder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2" fontId="5" fillId="17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31" fillId="17" borderId="0" xfId="0" applyFont="1" applyFill="1" applyBorder="1"/>
    <xf numFmtId="0" fontId="0" fillId="0" borderId="0" xfId="0" applyAlignment="1">
      <alignment horizontal="center"/>
    </xf>
    <xf numFmtId="0" fontId="32" fillId="17" borderId="0" xfId="0" applyFont="1" applyFill="1"/>
    <xf numFmtId="0" fontId="29" fillId="14" borderId="0" xfId="0" applyFont="1" applyFill="1" applyBorder="1"/>
    <xf numFmtId="0" fontId="29" fillId="17" borderId="0" xfId="0" applyFont="1" applyFill="1" applyBorder="1" applyAlignment="1">
      <alignment horizontal="left"/>
    </xf>
    <xf numFmtId="0" fontId="0" fillId="17" borderId="0" xfId="0" applyFill="1"/>
    <xf numFmtId="0" fontId="29" fillId="13" borderId="0" xfId="0" applyFont="1" applyFill="1" applyBorder="1"/>
    <xf numFmtId="0" fontId="29" fillId="17" borderId="0" xfId="0" applyFont="1" applyFill="1" applyBorder="1"/>
    <xf numFmtId="0" fontId="29" fillId="25" borderId="0" xfId="0" applyFont="1" applyFill="1" applyBorder="1"/>
    <xf numFmtId="0" fontId="29" fillId="20" borderId="0" xfId="0" applyFont="1" applyFill="1" applyBorder="1"/>
    <xf numFmtId="0" fontId="29" fillId="6" borderId="0" xfId="0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left"/>
    </xf>
    <xf numFmtId="9" fontId="25" fillId="20" borderId="7" xfId="0" applyNumberFormat="1" applyFont="1" applyFill="1" applyBorder="1" applyAlignment="1">
      <alignment horizontal="center" vertical="center" wrapText="1"/>
    </xf>
    <xf numFmtId="9" fontId="25" fillId="20" borderId="11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/>
    </xf>
    <xf numFmtId="3" fontId="20" fillId="10" borderId="7" xfId="0" applyNumberFormat="1" applyFont="1" applyFill="1" applyBorder="1" applyAlignment="1" applyProtection="1">
      <alignment horizontal="center" vertical="center"/>
      <protection locked="0"/>
    </xf>
    <xf numFmtId="3" fontId="2" fillId="1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justify" vertical="center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3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21" fillId="26" borderId="12" xfId="0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27" borderId="3" xfId="0" applyFont="1" applyFill="1" applyBorder="1" applyAlignment="1">
      <alignment horizontal="center" vertical="center"/>
    </xf>
    <xf numFmtId="2" fontId="21" fillId="28" borderId="3" xfId="0" applyNumberFormat="1" applyFont="1" applyFill="1" applyBorder="1" applyAlignment="1">
      <alignment horizontal="center" vertical="center"/>
    </xf>
    <xf numFmtId="0" fontId="21" fillId="28" borderId="3" xfId="0" applyFont="1" applyFill="1" applyBorder="1" applyAlignment="1">
      <alignment horizontal="center" vertical="center"/>
    </xf>
    <xf numFmtId="2" fontId="21" fillId="6" borderId="3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26" borderId="3" xfId="0" applyFont="1" applyFill="1" applyBorder="1" applyAlignment="1">
      <alignment horizontal="center" vertical="center"/>
    </xf>
    <xf numFmtId="0" fontId="21" fillId="29" borderId="12" xfId="0" applyFont="1" applyFill="1" applyBorder="1" applyAlignment="1">
      <alignment horizontal="center" vertical="center" wrapText="1"/>
    </xf>
    <xf numFmtId="0" fontId="21" fillId="29" borderId="14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6">
    <dxf>
      <fill>
        <patternFill>
          <bgColor theme="0" tint="-0.34998626667073579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2:38" ht="6.75" customHeight="1" thickBot="1" x14ac:dyDescent="0.3"/>
    <row r="3" spans="2:38" ht="50.25" customHeight="1" thickBot="1" x14ac:dyDescent="0.3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25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30" x14ac:dyDescent="0.25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25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30" x14ac:dyDescent="0.25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30" x14ac:dyDescent="0.25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30" x14ac:dyDescent="0.25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25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50000000000003" customHeight="1" x14ac:dyDescent="0.25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25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25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>+(J14/F14)*100</f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25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25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2" customHeight="1" x14ac:dyDescent="0.25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30" x14ac:dyDescent="0.25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25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25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>+G20/4</f>
        <v>25</v>
      </c>
      <c r="J20" s="46">
        <v>293</v>
      </c>
      <c r="K20" s="50">
        <f t="shared" ref="K20:K26" si="2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25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>+F21/4</f>
        <v>21.25</v>
      </c>
      <c r="I21" s="49">
        <f>+G21/4</f>
        <v>25</v>
      </c>
      <c r="J21" s="46">
        <v>11</v>
      </c>
      <c r="K21" s="50">
        <f t="shared" si="2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25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2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25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2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25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2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25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2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ht="30" x14ac:dyDescent="0.25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2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30" x14ac:dyDescent="0.25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30" x14ac:dyDescent="0.25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30" x14ac:dyDescent="0.25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5" x14ac:dyDescent="0.25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30" x14ac:dyDescent="0.25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45" x14ac:dyDescent="0.25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30" x14ac:dyDescent="0.25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25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25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25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25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25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25">
      <c r="B39" s="23"/>
      <c r="C39" s="24"/>
      <c r="D39" s="20"/>
      <c r="E39" s="20"/>
      <c r="F39" s="20"/>
      <c r="G39" s="20"/>
      <c r="H39" s="22"/>
      <c r="I39" s="20"/>
    </row>
    <row r="40" spans="2:34" x14ac:dyDescent="0.25">
      <c r="B40" s="23"/>
      <c r="C40" s="24"/>
      <c r="D40" s="20"/>
      <c r="E40" s="20"/>
      <c r="F40" s="20"/>
      <c r="G40" s="20"/>
      <c r="H40" s="22"/>
      <c r="I40" s="20"/>
    </row>
    <row r="41" spans="2:34" x14ac:dyDescent="0.25">
      <c r="B41" s="23"/>
      <c r="C41" s="25"/>
      <c r="D41" s="26"/>
      <c r="E41" s="26"/>
      <c r="F41" s="26"/>
      <c r="G41" s="26"/>
      <c r="H41" s="20"/>
      <c r="I41" s="18"/>
    </row>
    <row r="42" spans="2:34" x14ac:dyDescent="0.25">
      <c r="B42" s="23"/>
      <c r="C42" s="20"/>
      <c r="D42" s="20"/>
      <c r="E42" s="20"/>
      <c r="F42" s="20"/>
      <c r="G42" s="20"/>
      <c r="H42" s="20"/>
      <c r="I42" s="20"/>
    </row>
    <row r="43" spans="2:34" x14ac:dyDescent="0.25">
      <c r="B43" s="23"/>
      <c r="C43" s="20"/>
      <c r="D43" s="20"/>
      <c r="E43" s="20"/>
      <c r="F43" s="20"/>
      <c r="G43" s="20"/>
      <c r="H43" s="20"/>
      <c r="I43" s="20"/>
    </row>
    <row r="44" spans="2:34" x14ac:dyDescent="0.25">
      <c r="B44" s="23"/>
      <c r="C44" s="20"/>
      <c r="D44" s="20"/>
      <c r="E44" s="20"/>
      <c r="F44" s="20"/>
      <c r="G44" s="20"/>
      <c r="H44" s="20"/>
      <c r="I44" s="20"/>
    </row>
    <row r="45" spans="2:34" x14ac:dyDescent="0.25">
      <c r="B45" s="23"/>
      <c r="C45" s="20"/>
      <c r="D45" s="20"/>
      <c r="E45" s="20"/>
      <c r="F45" s="20"/>
      <c r="G45" s="20"/>
      <c r="H45" s="20"/>
      <c r="I45" s="20"/>
    </row>
    <row r="46" spans="2:34" x14ac:dyDescent="0.25">
      <c r="B46" s="23"/>
      <c r="C46" s="20"/>
      <c r="D46" s="20"/>
      <c r="E46" s="20"/>
      <c r="F46" s="20"/>
      <c r="G46" s="20"/>
      <c r="H46" s="20"/>
      <c r="I46" s="20"/>
    </row>
    <row r="47" spans="2:34" x14ac:dyDescent="0.25">
      <c r="B47" s="23"/>
      <c r="C47" s="20"/>
      <c r="D47" s="20"/>
      <c r="E47" s="20"/>
      <c r="F47" s="20"/>
      <c r="G47" s="20"/>
      <c r="H47" s="20"/>
      <c r="I47" s="20"/>
    </row>
    <row r="48" spans="2:34" x14ac:dyDescent="0.25">
      <c r="B48" s="23"/>
      <c r="C48" s="20"/>
      <c r="D48" s="20"/>
      <c r="E48" s="20"/>
      <c r="F48" s="20"/>
      <c r="G48" s="20"/>
      <c r="H48" s="20"/>
      <c r="I48" s="20"/>
    </row>
    <row r="49" spans="2:9" x14ac:dyDescent="0.25">
      <c r="B49" s="23"/>
      <c r="C49" s="20"/>
      <c r="D49" s="20"/>
      <c r="E49" s="20"/>
      <c r="F49" s="20"/>
      <c r="G49" s="20"/>
      <c r="H49" s="20"/>
      <c r="I49" s="20"/>
    </row>
    <row r="50" spans="2:9" x14ac:dyDescent="0.25">
      <c r="B50" s="23"/>
      <c r="C50" s="20"/>
      <c r="D50" s="20"/>
      <c r="E50" s="20"/>
      <c r="F50" s="20"/>
      <c r="G50" s="20"/>
      <c r="H50" s="20"/>
      <c r="I50" s="20"/>
    </row>
    <row r="51" spans="2:9" x14ac:dyDescent="0.25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/>
  <mergeCells count="1">
    <mergeCell ref="B1:L1"/>
  </mergeCells>
  <conditionalFormatting sqref="L4:L33">
    <cfRule type="cellIs" dxfId="5" priority="1" operator="between">
      <formula>5.01</formula>
      <formula>100</formula>
    </cfRule>
    <cfRule type="cellIs" dxfId="4" priority="2" operator="between">
      <formula>5.01</formula>
      <formula>93</formula>
    </cfRule>
    <cfRule type="cellIs" dxfId="3" priority="3" operator="between">
      <formula>-10.1</formula>
      <formula>-90</formula>
    </cfRule>
    <cfRule type="cellIs" dxfId="2" priority="4" operator="between">
      <formula>-5.01</formula>
      <formula>-10</formula>
    </cfRule>
    <cfRule type="cellIs" dxfId="1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>
    <pageSetUpPr fitToPage="1"/>
  </sheetPr>
  <dimension ref="A1:W166"/>
  <sheetViews>
    <sheetView tabSelected="1" topLeftCell="A6" zoomScale="70" zoomScaleNormal="70" workbookViewId="0">
      <selection activeCell="R6" sqref="R6"/>
    </sheetView>
  </sheetViews>
  <sheetFormatPr baseColWidth="10" defaultColWidth="11" defaultRowHeight="17.25" x14ac:dyDescent="0.25"/>
  <cols>
    <col min="1" max="1" width="3.42578125" style="77" customWidth="1"/>
    <col min="2" max="2" width="6.85546875" style="77" customWidth="1"/>
    <col min="3" max="3" width="29" style="77" customWidth="1"/>
    <col min="4" max="4" width="7.85546875" style="77" customWidth="1"/>
    <col min="5" max="5" width="17.5703125" style="77" customWidth="1"/>
    <col min="6" max="6" width="14.140625" style="77" customWidth="1"/>
    <col min="7" max="7" width="14.85546875" style="77" customWidth="1"/>
    <col min="8" max="8" width="16" style="77" customWidth="1"/>
    <col min="9" max="9" width="14.5703125" style="118" hidden="1" customWidth="1"/>
    <col min="10" max="10" width="15.140625" style="77" hidden="1" customWidth="1"/>
    <col min="11" max="11" width="17.85546875" style="77" hidden="1" customWidth="1"/>
    <col min="12" max="12" width="14.140625" style="118" customWidth="1"/>
    <col min="13" max="13" width="13.85546875" style="77" customWidth="1"/>
    <col min="14" max="14" width="18" style="77" customWidth="1"/>
    <col min="15" max="15" width="19.7109375" style="77" hidden="1" customWidth="1"/>
    <col min="16" max="17" width="9.85546875" style="77" customWidth="1"/>
    <col min="18" max="18" width="64.5703125" style="77" customWidth="1"/>
    <col min="19" max="19" width="18.5703125" style="89" bestFit="1" customWidth="1"/>
    <col min="20" max="20" width="20.7109375" style="89" bestFit="1" customWidth="1"/>
    <col min="21" max="21" width="23.7109375" style="77" hidden="1" customWidth="1"/>
    <col min="22" max="22" width="19.28515625" style="77" hidden="1" customWidth="1"/>
    <col min="23" max="23" width="35.85546875" style="77" hidden="1" customWidth="1"/>
    <col min="24" max="16384" width="11" style="77"/>
  </cols>
  <sheetData>
    <row r="1" spans="1:23" ht="9.75" customHeight="1" x14ac:dyDescent="0.25"/>
    <row r="2" spans="1:23" ht="27.75" x14ac:dyDescent="0.25">
      <c r="B2" s="78" t="s">
        <v>111</v>
      </c>
    </row>
    <row r="3" spans="1:23" ht="24.75" x14ac:dyDescent="0.25">
      <c r="B3" s="83" t="s">
        <v>104</v>
      </c>
    </row>
    <row r="4" spans="1:23" ht="25.5" thickBot="1" x14ac:dyDescent="0.3">
      <c r="B4" s="83"/>
    </row>
    <row r="5" spans="1:23" ht="18" thickBot="1" x14ac:dyDescent="0.3">
      <c r="F5" s="209" t="s">
        <v>154</v>
      </c>
      <c r="G5" s="209"/>
      <c r="H5" s="209"/>
      <c r="I5" s="210" t="s">
        <v>112</v>
      </c>
      <c r="J5" s="211"/>
      <c r="K5" s="211"/>
      <c r="L5" s="212" t="s">
        <v>107</v>
      </c>
      <c r="M5" s="213"/>
      <c r="N5" s="213"/>
      <c r="O5" s="117"/>
      <c r="P5" s="214" t="s">
        <v>89</v>
      </c>
      <c r="Q5" s="214"/>
      <c r="R5" s="214"/>
      <c r="S5" s="215" t="s">
        <v>91</v>
      </c>
      <c r="T5" s="216"/>
      <c r="U5" s="206" t="s">
        <v>98</v>
      </c>
      <c r="V5" s="207"/>
      <c r="W5" s="208"/>
    </row>
    <row r="6" spans="1:23" ht="33.75" customHeight="1" thickBot="1" x14ac:dyDescent="0.3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19" t="s">
        <v>82</v>
      </c>
      <c r="J6" s="85" t="s">
        <v>80</v>
      </c>
      <c r="K6" s="85" t="s">
        <v>81</v>
      </c>
      <c r="L6" s="121" t="s">
        <v>82</v>
      </c>
      <c r="M6" s="86" t="s">
        <v>80</v>
      </c>
      <c r="N6" s="86" t="s">
        <v>81</v>
      </c>
      <c r="O6" s="86" t="s">
        <v>110</v>
      </c>
      <c r="P6" s="86" t="s">
        <v>86</v>
      </c>
      <c r="Q6" s="86" t="s">
        <v>87</v>
      </c>
      <c r="R6" s="86" t="s">
        <v>88</v>
      </c>
      <c r="S6" s="90" t="s">
        <v>80</v>
      </c>
      <c r="T6" s="90" t="s">
        <v>81</v>
      </c>
      <c r="U6" s="90" t="s">
        <v>99</v>
      </c>
      <c r="V6" s="90" t="s">
        <v>100</v>
      </c>
      <c r="W6" s="90" t="s">
        <v>106</v>
      </c>
    </row>
    <row r="7" spans="1:23" ht="43.5" hidden="1" customHeight="1" x14ac:dyDescent="0.25">
      <c r="A7" s="82"/>
      <c r="B7" s="88">
        <v>1</v>
      </c>
      <c r="C7" s="94" t="s">
        <v>42</v>
      </c>
      <c r="D7" s="94" t="s">
        <v>17</v>
      </c>
      <c r="E7" s="94" t="s">
        <v>18</v>
      </c>
      <c r="F7" s="95">
        <f t="shared" ref="F7:F18" si="0">G7/H7*100</f>
        <v>97</v>
      </c>
      <c r="G7" s="96">
        <v>97</v>
      </c>
      <c r="H7" s="95">
        <v>100</v>
      </c>
      <c r="I7" s="114" t="e">
        <f>J7/K7*100</f>
        <v>#VALUE!</v>
      </c>
      <c r="J7" s="98" t="s">
        <v>108</v>
      </c>
      <c r="K7" s="97">
        <v>100</v>
      </c>
      <c r="L7" s="97" t="e">
        <f t="shared" ref="L7:L32" si="1">M7/N7*100</f>
        <v>#VALUE!</v>
      </c>
      <c r="M7" s="125" t="s">
        <v>108</v>
      </c>
      <c r="N7" s="97">
        <v>100</v>
      </c>
      <c r="O7" s="124" t="e">
        <f t="shared" ref="O7:O12" si="2">L7/I7</f>
        <v>#VALUE!</v>
      </c>
      <c r="P7" s="132" t="s">
        <v>109</v>
      </c>
      <c r="Q7" s="132" t="s">
        <v>109</v>
      </c>
      <c r="R7" s="133" t="s">
        <v>109</v>
      </c>
      <c r="S7" s="134"/>
      <c r="T7" s="134"/>
      <c r="U7" s="92"/>
      <c r="V7" s="91"/>
      <c r="W7" s="91"/>
    </row>
    <row r="8" spans="1:23" ht="43.5" hidden="1" customHeight="1" x14ac:dyDescent="0.25">
      <c r="A8" s="93"/>
      <c r="B8" s="113">
        <f>+B7+1</f>
        <v>2</v>
      </c>
      <c r="C8" s="99" t="s">
        <v>92</v>
      </c>
      <c r="D8" s="99" t="s">
        <v>19</v>
      </c>
      <c r="E8" s="100" t="s">
        <v>83</v>
      </c>
      <c r="F8" s="95">
        <f t="shared" si="0"/>
        <v>100</v>
      </c>
      <c r="G8" s="101">
        <v>833</v>
      </c>
      <c r="H8" s="101">
        <v>833</v>
      </c>
      <c r="I8" s="120" t="e">
        <f t="shared" ref="I8:I28" si="3">J8/K8*100</f>
        <v>#VALUE!</v>
      </c>
      <c r="J8" s="105" t="s">
        <v>108</v>
      </c>
      <c r="K8" s="106">
        <v>833</v>
      </c>
      <c r="L8" s="115" t="e">
        <f t="shared" si="1"/>
        <v>#VALUE!</v>
      </c>
      <c r="M8" s="126" t="s">
        <v>108</v>
      </c>
      <c r="N8" s="106">
        <v>833</v>
      </c>
      <c r="O8" s="124" t="e">
        <f t="shared" si="2"/>
        <v>#VALUE!</v>
      </c>
      <c r="P8" s="132" t="s">
        <v>109</v>
      </c>
      <c r="Q8" s="132" t="s">
        <v>109</v>
      </c>
      <c r="R8" s="133" t="s">
        <v>109</v>
      </c>
      <c r="S8" s="133" t="s">
        <v>108</v>
      </c>
      <c r="T8" s="133" t="s">
        <v>108</v>
      </c>
      <c r="U8" s="91"/>
      <c r="V8" s="91"/>
      <c r="W8" s="91"/>
    </row>
    <row r="9" spans="1:23" ht="43.5" hidden="1" x14ac:dyDescent="0.25">
      <c r="A9" s="93"/>
      <c r="B9" s="113">
        <f t="shared" ref="B9:B32" si="4">+B8+1</f>
        <v>3</v>
      </c>
      <c r="C9" s="111" t="s">
        <v>96</v>
      </c>
      <c r="D9" s="111" t="s">
        <v>21</v>
      </c>
      <c r="E9" s="100" t="s">
        <v>83</v>
      </c>
      <c r="F9" s="95">
        <f t="shared" si="0"/>
        <v>100</v>
      </c>
      <c r="G9" s="102">
        <v>500</v>
      </c>
      <c r="H9" s="103">
        <v>500</v>
      </c>
      <c r="I9" s="114" t="e">
        <f t="shared" si="3"/>
        <v>#VALUE!</v>
      </c>
      <c r="J9" s="108" t="s">
        <v>108</v>
      </c>
      <c r="K9" s="115">
        <v>500</v>
      </c>
      <c r="L9" s="104" t="e">
        <f t="shared" si="1"/>
        <v>#VALUE!</v>
      </c>
      <c r="M9" s="127" t="s">
        <v>108</v>
      </c>
      <c r="N9" s="106">
        <v>500</v>
      </c>
      <c r="O9" s="124" t="e">
        <f t="shared" si="2"/>
        <v>#VALUE!</v>
      </c>
      <c r="P9" s="132" t="s">
        <v>109</v>
      </c>
      <c r="Q9" s="132" t="s">
        <v>109</v>
      </c>
      <c r="R9" s="133" t="s">
        <v>109</v>
      </c>
      <c r="S9" s="133" t="s">
        <v>108</v>
      </c>
      <c r="T9" s="133" t="s">
        <v>108</v>
      </c>
      <c r="U9" s="92"/>
      <c r="V9" s="87"/>
      <c r="W9" s="87"/>
    </row>
    <row r="10" spans="1:23" ht="43.5" hidden="1" customHeight="1" x14ac:dyDescent="0.25">
      <c r="A10" s="82"/>
      <c r="B10" s="113">
        <f t="shared" si="4"/>
        <v>4</v>
      </c>
      <c r="C10" s="107" t="s">
        <v>22</v>
      </c>
      <c r="D10" s="107" t="s">
        <v>23</v>
      </c>
      <c r="E10" s="100" t="s">
        <v>83</v>
      </c>
      <c r="F10" s="95">
        <f t="shared" si="0"/>
        <v>90</v>
      </c>
      <c r="G10" s="102">
        <v>90</v>
      </c>
      <c r="H10" s="103">
        <v>100</v>
      </c>
      <c r="I10" s="114" t="e">
        <f t="shared" si="3"/>
        <v>#VALUE!</v>
      </c>
      <c r="J10" s="108" t="s">
        <v>108</v>
      </c>
      <c r="K10" s="115">
        <v>100</v>
      </c>
      <c r="L10" s="104" t="e">
        <f t="shared" si="1"/>
        <v>#VALUE!</v>
      </c>
      <c r="M10" s="127" t="s">
        <v>108</v>
      </c>
      <c r="N10" s="106">
        <v>100</v>
      </c>
      <c r="O10" s="124" t="e">
        <f t="shared" si="2"/>
        <v>#VALUE!</v>
      </c>
      <c r="P10" s="132" t="s">
        <v>109</v>
      </c>
      <c r="Q10" s="132" t="s">
        <v>109</v>
      </c>
      <c r="R10" s="133" t="s">
        <v>109</v>
      </c>
      <c r="S10" s="134"/>
      <c r="T10" s="134"/>
      <c r="U10" s="92"/>
      <c r="V10" s="87"/>
      <c r="W10" s="87"/>
    </row>
    <row r="11" spans="1:23" ht="65.25" hidden="1" customHeight="1" x14ac:dyDescent="0.25">
      <c r="A11" s="93"/>
      <c r="B11" s="113">
        <f t="shared" si="4"/>
        <v>5</v>
      </c>
      <c r="C11" s="109" t="s">
        <v>94</v>
      </c>
      <c r="D11" s="109" t="s">
        <v>25</v>
      </c>
      <c r="E11" s="100" t="s">
        <v>83</v>
      </c>
      <c r="F11" s="151">
        <f t="shared" si="0"/>
        <v>68</v>
      </c>
      <c r="G11" s="95">
        <v>68</v>
      </c>
      <c r="H11" s="151">
        <v>100</v>
      </c>
      <c r="I11" s="95">
        <v>0</v>
      </c>
      <c r="J11" s="95">
        <v>0</v>
      </c>
      <c r="K11" s="95">
        <v>0</v>
      </c>
      <c r="L11" s="95"/>
      <c r="M11" s="95"/>
      <c r="N11" s="95">
        <v>0</v>
      </c>
      <c r="O11" s="124" t="e">
        <f t="shared" si="2"/>
        <v>#DIV/0!</v>
      </c>
      <c r="P11" s="132" t="s">
        <v>109</v>
      </c>
      <c r="Q11" s="132" t="s">
        <v>109</v>
      </c>
      <c r="R11" s="133" t="s">
        <v>109</v>
      </c>
      <c r="S11" s="134"/>
      <c r="T11" s="134"/>
      <c r="U11" s="92"/>
      <c r="V11" s="87"/>
      <c r="W11" s="87"/>
    </row>
    <row r="12" spans="1:23" ht="65.25" hidden="1" customHeight="1" x14ac:dyDescent="0.25">
      <c r="A12" s="93"/>
      <c r="B12" s="113">
        <f t="shared" si="4"/>
        <v>6</v>
      </c>
      <c r="C12" s="109" t="s">
        <v>93</v>
      </c>
      <c r="D12" s="109" t="s">
        <v>25</v>
      </c>
      <c r="E12" s="100" t="s">
        <v>83</v>
      </c>
      <c r="F12" s="151">
        <f t="shared" si="0"/>
        <v>68</v>
      </c>
      <c r="G12" s="95">
        <v>68</v>
      </c>
      <c r="H12" s="151">
        <v>100</v>
      </c>
      <c r="I12" s="95">
        <v>0</v>
      </c>
      <c r="J12" s="95">
        <v>0</v>
      </c>
      <c r="K12" s="95">
        <v>0</v>
      </c>
      <c r="L12" s="95"/>
      <c r="M12" s="95"/>
      <c r="N12" s="95">
        <v>0</v>
      </c>
      <c r="O12" s="124" t="e">
        <f t="shared" si="2"/>
        <v>#DIV/0!</v>
      </c>
      <c r="P12" s="132" t="s">
        <v>109</v>
      </c>
      <c r="Q12" s="132" t="s">
        <v>109</v>
      </c>
      <c r="R12" s="133" t="s">
        <v>109</v>
      </c>
      <c r="S12" s="134"/>
      <c r="T12" s="134"/>
      <c r="U12" s="92"/>
      <c r="V12" s="87"/>
      <c r="W12" s="87"/>
    </row>
    <row r="13" spans="1:23" ht="127.5" hidden="1" customHeight="1" x14ac:dyDescent="0.25">
      <c r="A13" s="82"/>
      <c r="B13" s="113">
        <f t="shared" si="4"/>
        <v>7</v>
      </c>
      <c r="C13" s="99" t="s">
        <v>95</v>
      </c>
      <c r="D13" s="99" t="s">
        <v>19</v>
      </c>
      <c r="E13" s="100" t="s">
        <v>84</v>
      </c>
      <c r="F13" s="95">
        <f t="shared" si="0"/>
        <v>50</v>
      </c>
      <c r="G13" s="102">
        <v>479</v>
      </c>
      <c r="H13" s="110">
        <v>958</v>
      </c>
      <c r="I13" s="116">
        <f t="shared" si="3"/>
        <v>12.734864300626306</v>
      </c>
      <c r="J13" s="102">
        <v>122</v>
      </c>
      <c r="K13" s="110">
        <v>958</v>
      </c>
      <c r="L13" s="122">
        <f t="shared" si="1"/>
        <v>0</v>
      </c>
      <c r="M13" s="128">
        <v>0</v>
      </c>
      <c r="N13" s="110">
        <v>958</v>
      </c>
      <c r="O13" s="123">
        <f>L13/I13</f>
        <v>0</v>
      </c>
      <c r="P13" s="135"/>
      <c r="Q13" s="136"/>
      <c r="R13" s="137"/>
      <c r="S13" s="133" t="s">
        <v>108</v>
      </c>
      <c r="T13" s="133" t="s">
        <v>108</v>
      </c>
      <c r="U13" s="91"/>
      <c r="V13" s="91"/>
      <c r="W13" s="91"/>
    </row>
    <row r="14" spans="1:23" ht="147.75" hidden="1" customHeight="1" x14ac:dyDescent="0.25">
      <c r="A14" s="82"/>
      <c r="B14" s="113">
        <f t="shared" si="4"/>
        <v>8</v>
      </c>
      <c r="C14" s="111" t="s">
        <v>75</v>
      </c>
      <c r="D14" s="111" t="s">
        <v>21</v>
      </c>
      <c r="E14" s="100" t="s">
        <v>84</v>
      </c>
      <c r="F14" s="95">
        <f t="shared" si="0"/>
        <v>100</v>
      </c>
      <c r="G14" s="102">
        <v>182</v>
      </c>
      <c r="H14" s="112">
        <v>182</v>
      </c>
      <c r="I14" s="116">
        <f t="shared" si="3"/>
        <v>54.395604395604394</v>
      </c>
      <c r="J14" s="102">
        <v>99</v>
      </c>
      <c r="K14" s="112">
        <v>182</v>
      </c>
      <c r="L14" s="122">
        <f t="shared" si="1"/>
        <v>0</v>
      </c>
      <c r="M14" s="129">
        <v>0</v>
      </c>
      <c r="N14" s="101">
        <v>182</v>
      </c>
      <c r="O14" s="123">
        <f t="shared" ref="O14:O32" si="5">L14/I14</f>
        <v>0</v>
      </c>
      <c r="P14" s="138"/>
      <c r="Q14" s="138"/>
      <c r="R14" s="139"/>
      <c r="S14" s="149" t="s">
        <v>108</v>
      </c>
      <c r="T14" s="149" t="s">
        <v>108</v>
      </c>
      <c r="U14" s="92"/>
      <c r="V14" s="87"/>
      <c r="W14" s="87"/>
    </row>
    <row r="15" spans="1:23" ht="125.25" hidden="1" customHeight="1" x14ac:dyDescent="0.25">
      <c r="A15" s="93"/>
      <c r="B15" s="113">
        <f t="shared" si="4"/>
        <v>9</v>
      </c>
      <c r="C15" s="107" t="s">
        <v>28</v>
      </c>
      <c r="D15" s="107" t="s">
        <v>23</v>
      </c>
      <c r="E15" s="100" t="s">
        <v>84</v>
      </c>
      <c r="F15" s="95">
        <f t="shared" si="0"/>
        <v>10</v>
      </c>
      <c r="G15" s="102">
        <v>10</v>
      </c>
      <c r="H15" s="112">
        <v>100</v>
      </c>
      <c r="I15" s="96">
        <f t="shared" si="3"/>
        <v>9</v>
      </c>
      <c r="J15" s="102">
        <v>9</v>
      </c>
      <c r="K15" s="112">
        <v>100</v>
      </c>
      <c r="L15" s="122">
        <f t="shared" si="1"/>
        <v>0</v>
      </c>
      <c r="M15" s="128">
        <v>0</v>
      </c>
      <c r="N15" s="101">
        <v>100</v>
      </c>
      <c r="O15" s="123">
        <f t="shared" si="5"/>
        <v>0</v>
      </c>
      <c r="P15" s="135"/>
      <c r="Q15" s="135"/>
      <c r="R15" s="140"/>
      <c r="S15" s="141"/>
      <c r="T15" s="142"/>
      <c r="U15" s="92"/>
      <c r="V15" s="87"/>
      <c r="W15" s="87"/>
    </row>
    <row r="16" spans="1:23" ht="135.75" hidden="1" customHeight="1" x14ac:dyDescent="0.25">
      <c r="A16" s="82"/>
      <c r="B16" s="113">
        <f t="shared" si="4"/>
        <v>10</v>
      </c>
      <c r="C16" s="107" t="s">
        <v>74</v>
      </c>
      <c r="D16" s="107" t="s">
        <v>23</v>
      </c>
      <c r="E16" s="100" t="s">
        <v>84</v>
      </c>
      <c r="F16" s="95">
        <f t="shared" si="0"/>
        <v>90</v>
      </c>
      <c r="G16" s="102">
        <v>90</v>
      </c>
      <c r="H16" s="112">
        <v>100</v>
      </c>
      <c r="I16" s="96">
        <f t="shared" si="3"/>
        <v>90</v>
      </c>
      <c r="J16" s="102">
        <v>90</v>
      </c>
      <c r="K16" s="112">
        <v>100</v>
      </c>
      <c r="L16" s="122">
        <v>90</v>
      </c>
      <c r="M16" s="128">
        <v>0</v>
      </c>
      <c r="N16" s="101">
        <v>100</v>
      </c>
      <c r="O16" s="123">
        <f t="shared" si="5"/>
        <v>1</v>
      </c>
      <c r="P16" s="143"/>
      <c r="Q16" s="143"/>
      <c r="R16" s="144"/>
      <c r="S16" s="145"/>
      <c r="T16" s="145"/>
      <c r="U16" s="92"/>
      <c r="V16" s="87"/>
      <c r="W16" s="87"/>
    </row>
    <row r="17" spans="1:23" ht="193.5" customHeight="1" x14ac:dyDescent="0.25">
      <c r="A17" s="82"/>
      <c r="B17" s="113">
        <f t="shared" si="4"/>
        <v>11</v>
      </c>
      <c r="C17" s="109" t="s">
        <v>97</v>
      </c>
      <c r="D17" s="109" t="s">
        <v>25</v>
      </c>
      <c r="E17" s="100" t="s">
        <v>84</v>
      </c>
      <c r="F17" s="151">
        <f t="shared" si="0"/>
        <v>60</v>
      </c>
      <c r="G17" s="95">
        <v>60</v>
      </c>
      <c r="H17" s="151">
        <v>100</v>
      </c>
      <c r="I17" s="95">
        <v>0</v>
      </c>
      <c r="J17" s="95">
        <v>0</v>
      </c>
      <c r="K17" s="95">
        <v>0</v>
      </c>
      <c r="L17" s="95">
        <f>M17/N17*100</f>
        <v>74.739999999999995</v>
      </c>
      <c r="M17" s="95">
        <v>74.739999999999995</v>
      </c>
      <c r="N17" s="95">
        <v>100</v>
      </c>
      <c r="O17" s="123" t="e">
        <f t="shared" si="5"/>
        <v>#DIV/0!</v>
      </c>
      <c r="P17" s="138" t="s">
        <v>156</v>
      </c>
      <c r="Q17" s="138" t="s">
        <v>156</v>
      </c>
      <c r="R17" s="202" t="s">
        <v>153</v>
      </c>
      <c r="S17" s="128">
        <v>142</v>
      </c>
      <c r="T17" s="128">
        <v>190</v>
      </c>
      <c r="U17" s="92"/>
      <c r="V17" s="87"/>
      <c r="W17" s="87"/>
    </row>
    <row r="18" spans="1:23" ht="195" customHeight="1" x14ac:dyDescent="0.25">
      <c r="B18" s="113">
        <f t="shared" si="4"/>
        <v>12</v>
      </c>
      <c r="C18" s="109" t="s">
        <v>105</v>
      </c>
      <c r="D18" s="109" t="s">
        <v>25</v>
      </c>
      <c r="E18" s="100" t="s">
        <v>84</v>
      </c>
      <c r="F18" s="151">
        <f t="shared" si="0"/>
        <v>50</v>
      </c>
      <c r="G18" s="95">
        <v>50</v>
      </c>
      <c r="H18" s="151">
        <v>100</v>
      </c>
      <c r="I18" s="95">
        <v>0</v>
      </c>
      <c r="J18" s="95">
        <v>0</v>
      </c>
      <c r="K18" s="95">
        <v>0</v>
      </c>
      <c r="L18" s="151">
        <f>M18/N18*100</f>
        <v>11.75</v>
      </c>
      <c r="M18" s="95">
        <v>11.75</v>
      </c>
      <c r="N18" s="95">
        <v>100</v>
      </c>
      <c r="O18" s="123" t="e">
        <f t="shared" si="5"/>
        <v>#DIV/0!</v>
      </c>
      <c r="P18" s="138" t="s">
        <v>156</v>
      </c>
      <c r="Q18" s="138" t="s">
        <v>156</v>
      </c>
      <c r="R18" s="202" t="s">
        <v>153</v>
      </c>
      <c r="S18" s="203">
        <v>110</v>
      </c>
      <c r="T18" s="204">
        <v>936</v>
      </c>
      <c r="U18" s="92"/>
      <c r="V18" s="87"/>
      <c r="W18" s="87"/>
    </row>
    <row r="19" spans="1:23" ht="21.75" hidden="1" x14ac:dyDescent="0.25">
      <c r="A19" s="82"/>
      <c r="B19" s="113">
        <f t="shared" si="4"/>
        <v>13</v>
      </c>
      <c r="C19" s="99" t="s">
        <v>33</v>
      </c>
      <c r="D19" s="99" t="s">
        <v>19</v>
      </c>
      <c r="E19" s="100" t="s">
        <v>85</v>
      </c>
      <c r="F19" s="95">
        <f t="shared" ref="F19:F32" si="6">G19/H19*100</f>
        <v>100</v>
      </c>
      <c r="G19" s="102">
        <v>100</v>
      </c>
      <c r="H19" s="112">
        <v>100</v>
      </c>
      <c r="I19" s="116">
        <f t="shared" si="3"/>
        <v>96</v>
      </c>
      <c r="J19" s="102">
        <v>96</v>
      </c>
      <c r="K19" s="112">
        <v>100</v>
      </c>
      <c r="L19" s="122">
        <f t="shared" si="1"/>
        <v>0</v>
      </c>
      <c r="M19" s="128">
        <v>0</v>
      </c>
      <c r="N19" s="112">
        <v>100</v>
      </c>
      <c r="O19" s="123">
        <f t="shared" si="5"/>
        <v>0</v>
      </c>
      <c r="P19" s="150"/>
      <c r="Q19" s="150"/>
      <c r="R19" s="137"/>
      <c r="S19" s="140"/>
      <c r="T19" s="140"/>
      <c r="U19" s="91"/>
      <c r="V19" s="91"/>
      <c r="W19" s="91"/>
    </row>
    <row r="20" spans="1:23" ht="65.25" hidden="1" x14ac:dyDescent="0.25">
      <c r="A20" s="82"/>
      <c r="B20" s="113">
        <f t="shared" si="4"/>
        <v>14</v>
      </c>
      <c r="C20" s="99" t="s">
        <v>79</v>
      </c>
      <c r="D20" s="99" t="s">
        <v>19</v>
      </c>
      <c r="E20" s="100" t="s">
        <v>85</v>
      </c>
      <c r="F20" s="95">
        <f>G20/H20*100</f>
        <v>100</v>
      </c>
      <c r="G20" s="101">
        <v>1000</v>
      </c>
      <c r="H20" s="110">
        <v>1000</v>
      </c>
      <c r="I20" s="116">
        <f t="shared" si="3"/>
        <v>25</v>
      </c>
      <c r="J20" s="101">
        <v>250</v>
      </c>
      <c r="K20" s="110">
        <v>1000</v>
      </c>
      <c r="L20" s="122">
        <f t="shared" si="1"/>
        <v>0</v>
      </c>
      <c r="M20" s="128">
        <v>0</v>
      </c>
      <c r="N20" s="110">
        <v>1000</v>
      </c>
      <c r="O20" s="123">
        <f t="shared" si="5"/>
        <v>0</v>
      </c>
      <c r="P20" s="150"/>
      <c r="Q20" s="150"/>
      <c r="R20" s="137"/>
      <c r="S20" s="133" t="s">
        <v>108</v>
      </c>
      <c r="T20" s="133" t="s">
        <v>108</v>
      </c>
      <c r="U20" s="91"/>
      <c r="V20" s="91"/>
      <c r="W20" s="91"/>
    </row>
    <row r="21" spans="1:23" ht="43.5" hidden="1" x14ac:dyDescent="0.25">
      <c r="A21" s="82"/>
      <c r="B21" s="113">
        <f t="shared" si="4"/>
        <v>15</v>
      </c>
      <c r="C21" s="99" t="s">
        <v>36</v>
      </c>
      <c r="D21" s="99" t="s">
        <v>19</v>
      </c>
      <c r="E21" s="100" t="s">
        <v>85</v>
      </c>
      <c r="F21" s="95">
        <f t="shared" si="6"/>
        <v>100</v>
      </c>
      <c r="G21" s="102">
        <v>100</v>
      </c>
      <c r="H21" s="112">
        <v>100</v>
      </c>
      <c r="I21" s="116">
        <f t="shared" si="3"/>
        <v>20</v>
      </c>
      <c r="J21" s="102">
        <v>20</v>
      </c>
      <c r="K21" s="112">
        <v>100</v>
      </c>
      <c r="L21" s="122">
        <f t="shared" si="1"/>
        <v>0</v>
      </c>
      <c r="M21" s="128">
        <v>0</v>
      </c>
      <c r="N21" s="112">
        <v>100</v>
      </c>
      <c r="O21" s="123">
        <f t="shared" si="5"/>
        <v>0</v>
      </c>
      <c r="P21" s="150"/>
      <c r="Q21" s="150"/>
      <c r="R21" s="137"/>
      <c r="S21" s="134"/>
      <c r="T21" s="134"/>
      <c r="U21" s="91"/>
      <c r="V21" s="91"/>
      <c r="W21" s="91"/>
    </row>
    <row r="22" spans="1:23" ht="43.5" hidden="1" x14ac:dyDescent="0.25">
      <c r="A22" s="82"/>
      <c r="B22" s="113">
        <f t="shared" si="4"/>
        <v>16</v>
      </c>
      <c r="C22" s="111" t="s">
        <v>56</v>
      </c>
      <c r="D22" s="111" t="s">
        <v>21</v>
      </c>
      <c r="E22" s="100" t="s">
        <v>85</v>
      </c>
      <c r="F22" s="95">
        <f t="shared" si="6"/>
        <v>100</v>
      </c>
      <c r="G22" s="112">
        <v>663</v>
      </c>
      <c r="H22" s="112">
        <v>663</v>
      </c>
      <c r="I22" s="116">
        <f t="shared" si="3"/>
        <v>31.825037707390646</v>
      </c>
      <c r="J22" s="102">
        <v>211</v>
      </c>
      <c r="K22" s="112">
        <v>663</v>
      </c>
      <c r="L22" s="122">
        <f t="shared" si="1"/>
        <v>0</v>
      </c>
      <c r="M22" s="130">
        <v>0</v>
      </c>
      <c r="N22" s="101">
        <v>663</v>
      </c>
      <c r="O22" s="123">
        <f t="shared" si="5"/>
        <v>0</v>
      </c>
      <c r="P22" s="150"/>
      <c r="Q22" s="150"/>
      <c r="R22" s="146"/>
      <c r="S22" s="149" t="s">
        <v>108</v>
      </c>
      <c r="T22" s="149" t="s">
        <v>108</v>
      </c>
      <c r="U22" s="92"/>
      <c r="V22" s="87"/>
      <c r="W22" s="87"/>
    </row>
    <row r="23" spans="1:23" ht="43.5" hidden="1" x14ac:dyDescent="0.25">
      <c r="A23" s="82"/>
      <c r="B23" s="113">
        <f t="shared" si="4"/>
        <v>17</v>
      </c>
      <c r="C23" s="111" t="s">
        <v>57</v>
      </c>
      <c r="D23" s="111" t="s">
        <v>21</v>
      </c>
      <c r="E23" s="100" t="s">
        <v>85</v>
      </c>
      <c r="F23" s="95">
        <f>G23/H23*100</f>
        <v>100</v>
      </c>
      <c r="G23" s="101">
        <v>6493</v>
      </c>
      <c r="H23" s="110">
        <v>6493</v>
      </c>
      <c r="I23" s="116">
        <f t="shared" si="3"/>
        <v>24.949946095795472</v>
      </c>
      <c r="J23" s="101">
        <v>1620</v>
      </c>
      <c r="K23" s="110">
        <v>6493</v>
      </c>
      <c r="L23" s="122">
        <f t="shared" si="1"/>
        <v>0</v>
      </c>
      <c r="M23" s="129">
        <v>0</v>
      </c>
      <c r="N23" s="110">
        <v>6493</v>
      </c>
      <c r="O23" s="123">
        <f t="shared" si="5"/>
        <v>0</v>
      </c>
      <c r="P23" s="150"/>
      <c r="Q23" s="150"/>
      <c r="R23" s="146"/>
      <c r="S23" s="149" t="s">
        <v>108</v>
      </c>
      <c r="T23" s="149" t="s">
        <v>108</v>
      </c>
      <c r="U23" s="92"/>
      <c r="V23" s="87"/>
      <c r="W23" s="87"/>
    </row>
    <row r="24" spans="1:23" ht="43.5" hidden="1" x14ac:dyDescent="0.25">
      <c r="A24" s="82"/>
      <c r="B24" s="113">
        <f t="shared" si="4"/>
        <v>18</v>
      </c>
      <c r="C24" s="111" t="s">
        <v>58</v>
      </c>
      <c r="D24" s="111" t="s">
        <v>21</v>
      </c>
      <c r="E24" s="100" t="s">
        <v>85</v>
      </c>
      <c r="F24" s="95">
        <f t="shared" si="6"/>
        <v>100</v>
      </c>
      <c r="G24" s="101">
        <v>2076</v>
      </c>
      <c r="H24" s="110">
        <v>2076</v>
      </c>
      <c r="I24" s="116">
        <f t="shared" si="3"/>
        <v>22.784200385356453</v>
      </c>
      <c r="J24" s="101">
        <v>473</v>
      </c>
      <c r="K24" s="110">
        <v>2076</v>
      </c>
      <c r="L24" s="122">
        <f t="shared" si="1"/>
        <v>0</v>
      </c>
      <c r="M24" s="130">
        <v>0</v>
      </c>
      <c r="N24" s="101">
        <v>2076</v>
      </c>
      <c r="O24" s="123">
        <f t="shared" si="5"/>
        <v>0</v>
      </c>
      <c r="P24" s="150"/>
      <c r="Q24" s="150"/>
      <c r="R24" s="147"/>
      <c r="S24" s="149" t="s">
        <v>108</v>
      </c>
      <c r="T24" s="149" t="s">
        <v>108</v>
      </c>
      <c r="U24" s="92"/>
      <c r="V24" s="87"/>
      <c r="W24" s="87"/>
    </row>
    <row r="25" spans="1:23" ht="43.5" hidden="1" x14ac:dyDescent="0.25">
      <c r="A25" s="82"/>
      <c r="B25" s="113">
        <f t="shared" si="4"/>
        <v>19</v>
      </c>
      <c r="C25" s="111" t="s">
        <v>59</v>
      </c>
      <c r="D25" s="111" t="s">
        <v>21</v>
      </c>
      <c r="E25" s="100" t="s">
        <v>85</v>
      </c>
      <c r="F25" s="95">
        <f t="shared" si="6"/>
        <v>100</v>
      </c>
      <c r="G25" s="101">
        <v>941</v>
      </c>
      <c r="H25" s="110">
        <v>941</v>
      </c>
      <c r="I25" s="116">
        <f t="shared" si="3"/>
        <v>20.935175345377257</v>
      </c>
      <c r="J25" s="101">
        <v>197</v>
      </c>
      <c r="K25" s="110">
        <v>941</v>
      </c>
      <c r="L25" s="122">
        <f t="shared" si="1"/>
        <v>0</v>
      </c>
      <c r="M25" s="130">
        <v>0</v>
      </c>
      <c r="N25" s="101">
        <v>941</v>
      </c>
      <c r="O25" s="123">
        <f t="shared" si="5"/>
        <v>0</v>
      </c>
      <c r="P25" s="150"/>
      <c r="Q25" s="150"/>
      <c r="R25" s="146"/>
      <c r="S25" s="149" t="s">
        <v>108</v>
      </c>
      <c r="T25" s="149" t="s">
        <v>108</v>
      </c>
      <c r="U25" s="92"/>
      <c r="V25" s="87"/>
      <c r="W25" s="87"/>
    </row>
    <row r="26" spans="1:23" ht="65.25" hidden="1" x14ac:dyDescent="0.25">
      <c r="A26" s="82"/>
      <c r="B26" s="113">
        <f t="shared" si="4"/>
        <v>20</v>
      </c>
      <c r="C26" s="107" t="s">
        <v>77</v>
      </c>
      <c r="D26" s="107" t="s">
        <v>23</v>
      </c>
      <c r="E26" s="100" t="s">
        <v>85</v>
      </c>
      <c r="F26" s="95">
        <f t="shared" si="6"/>
        <v>100</v>
      </c>
      <c r="G26" s="101">
        <v>6200</v>
      </c>
      <c r="H26" s="110">
        <v>6200</v>
      </c>
      <c r="I26" s="96">
        <f t="shared" si="3"/>
        <v>21</v>
      </c>
      <c r="J26" s="101">
        <v>1302</v>
      </c>
      <c r="K26" s="110">
        <v>6200</v>
      </c>
      <c r="L26" s="122">
        <f t="shared" si="1"/>
        <v>0</v>
      </c>
      <c r="M26" s="131">
        <v>0</v>
      </c>
      <c r="N26" s="110">
        <v>6200</v>
      </c>
      <c r="O26" s="123">
        <f t="shared" si="5"/>
        <v>0</v>
      </c>
      <c r="P26" s="150"/>
      <c r="Q26" s="150"/>
      <c r="R26" s="140"/>
      <c r="S26" s="149" t="s">
        <v>108</v>
      </c>
      <c r="T26" s="149" t="s">
        <v>108</v>
      </c>
      <c r="U26" s="92"/>
      <c r="V26" s="87"/>
      <c r="W26" s="87"/>
    </row>
    <row r="27" spans="1:23" ht="108.75" hidden="1" x14ac:dyDescent="0.25">
      <c r="A27" s="82"/>
      <c r="B27" s="113">
        <f t="shared" si="4"/>
        <v>21</v>
      </c>
      <c r="C27" s="107" t="s">
        <v>76</v>
      </c>
      <c r="D27" s="107" t="s">
        <v>23</v>
      </c>
      <c r="E27" s="100" t="s">
        <v>85</v>
      </c>
      <c r="F27" s="95">
        <f t="shared" si="6"/>
        <v>99</v>
      </c>
      <c r="G27" s="102">
        <v>99</v>
      </c>
      <c r="H27" s="112">
        <v>100</v>
      </c>
      <c r="I27" s="96">
        <f t="shared" si="3"/>
        <v>99</v>
      </c>
      <c r="J27" s="102">
        <v>99</v>
      </c>
      <c r="K27" s="112">
        <v>100</v>
      </c>
      <c r="L27" s="122">
        <f t="shared" si="1"/>
        <v>0</v>
      </c>
      <c r="M27" s="128">
        <v>0</v>
      </c>
      <c r="N27" s="101">
        <v>100</v>
      </c>
      <c r="O27" s="123">
        <f t="shared" si="5"/>
        <v>0</v>
      </c>
      <c r="P27" s="150"/>
      <c r="Q27" s="150"/>
      <c r="R27" s="140"/>
      <c r="S27" s="148"/>
      <c r="T27" s="148"/>
      <c r="U27" s="92"/>
      <c r="V27" s="87"/>
      <c r="W27" s="87"/>
    </row>
    <row r="28" spans="1:23" ht="87" hidden="1" x14ac:dyDescent="0.25">
      <c r="A28" s="82"/>
      <c r="B28" s="113">
        <f t="shared" si="4"/>
        <v>22</v>
      </c>
      <c r="C28" s="107" t="s">
        <v>78</v>
      </c>
      <c r="D28" s="107" t="s">
        <v>23</v>
      </c>
      <c r="E28" s="100" t="s">
        <v>85</v>
      </c>
      <c r="F28" s="95">
        <f t="shared" si="6"/>
        <v>90</v>
      </c>
      <c r="G28" s="102">
        <v>90</v>
      </c>
      <c r="H28" s="112">
        <v>100</v>
      </c>
      <c r="I28" s="96">
        <f t="shared" si="3"/>
        <v>90</v>
      </c>
      <c r="J28" s="102">
        <v>90</v>
      </c>
      <c r="K28" s="112">
        <v>100</v>
      </c>
      <c r="L28" s="122">
        <f t="shared" si="1"/>
        <v>0</v>
      </c>
      <c r="M28" s="128">
        <v>0</v>
      </c>
      <c r="N28" s="101">
        <v>100</v>
      </c>
      <c r="O28" s="123">
        <f t="shared" si="5"/>
        <v>0</v>
      </c>
      <c r="P28" s="150"/>
      <c r="Q28" s="150"/>
      <c r="R28" s="140"/>
      <c r="S28" s="148"/>
      <c r="T28" s="148"/>
      <c r="U28" s="92"/>
      <c r="V28" s="87"/>
      <c r="W28" s="87"/>
    </row>
    <row r="29" spans="1:23" ht="198.75" customHeight="1" x14ac:dyDescent="0.25">
      <c r="A29" s="82"/>
      <c r="B29" s="113">
        <f t="shared" si="4"/>
        <v>23</v>
      </c>
      <c r="C29" s="109" t="s">
        <v>101</v>
      </c>
      <c r="D29" s="109" t="s">
        <v>25</v>
      </c>
      <c r="E29" s="100" t="s">
        <v>85</v>
      </c>
      <c r="F29" s="151">
        <f t="shared" si="6"/>
        <v>50</v>
      </c>
      <c r="G29" s="95">
        <v>50</v>
      </c>
      <c r="H29" s="151">
        <v>100</v>
      </c>
      <c r="I29" s="95">
        <v>0</v>
      </c>
      <c r="J29" s="95">
        <v>0</v>
      </c>
      <c r="K29" s="95">
        <v>0</v>
      </c>
      <c r="L29" s="151">
        <f t="shared" si="1"/>
        <v>54.899999999999991</v>
      </c>
      <c r="M29" s="151">
        <v>54.9</v>
      </c>
      <c r="N29" s="95">
        <v>100</v>
      </c>
      <c r="O29" s="123" t="e">
        <f t="shared" si="5"/>
        <v>#DIV/0!</v>
      </c>
      <c r="P29" s="138" t="s">
        <v>156</v>
      </c>
      <c r="Q29" s="138" t="s">
        <v>156</v>
      </c>
      <c r="R29" s="202" t="s">
        <v>153</v>
      </c>
      <c r="S29" s="128">
        <v>28</v>
      </c>
      <c r="T29" s="128">
        <v>51</v>
      </c>
      <c r="U29" s="92"/>
      <c r="V29" s="87"/>
      <c r="W29" s="87"/>
    </row>
    <row r="30" spans="1:23" ht="197.25" customHeight="1" x14ac:dyDescent="0.25">
      <c r="A30" s="82"/>
      <c r="B30" s="113">
        <f t="shared" si="4"/>
        <v>24</v>
      </c>
      <c r="C30" s="109" t="s">
        <v>155</v>
      </c>
      <c r="D30" s="109" t="s">
        <v>25</v>
      </c>
      <c r="E30" s="100" t="s">
        <v>85</v>
      </c>
      <c r="F30" s="151">
        <f t="shared" si="6"/>
        <v>70</v>
      </c>
      <c r="G30" s="95">
        <v>70</v>
      </c>
      <c r="H30" s="151">
        <v>100</v>
      </c>
      <c r="I30" s="95">
        <v>0</v>
      </c>
      <c r="J30" s="95">
        <v>0</v>
      </c>
      <c r="K30" s="95">
        <v>0</v>
      </c>
      <c r="L30" s="151">
        <f t="shared" si="1"/>
        <v>86.55</v>
      </c>
      <c r="M30" s="95">
        <v>86.55</v>
      </c>
      <c r="N30" s="95">
        <v>100</v>
      </c>
      <c r="O30" s="123" t="e">
        <f t="shared" si="5"/>
        <v>#DIV/0!</v>
      </c>
      <c r="P30" s="138" t="s">
        <v>156</v>
      </c>
      <c r="Q30" s="138" t="s">
        <v>156</v>
      </c>
      <c r="R30" s="202" t="s">
        <v>153</v>
      </c>
      <c r="S30" s="128">
        <v>251</v>
      </c>
      <c r="T30" s="128">
        <v>290</v>
      </c>
      <c r="U30" s="92"/>
      <c r="V30" s="87"/>
      <c r="W30" s="87"/>
    </row>
    <row r="31" spans="1:23" ht="201.75" customHeight="1" x14ac:dyDescent="0.25">
      <c r="A31" s="82"/>
      <c r="B31" s="113">
        <f t="shared" si="4"/>
        <v>25</v>
      </c>
      <c r="C31" s="109" t="s">
        <v>102</v>
      </c>
      <c r="D31" s="109" t="s">
        <v>25</v>
      </c>
      <c r="E31" s="100" t="s">
        <v>85</v>
      </c>
      <c r="F31" s="151">
        <f t="shared" si="6"/>
        <v>95</v>
      </c>
      <c r="G31" s="95">
        <v>95</v>
      </c>
      <c r="H31" s="151">
        <v>100</v>
      </c>
      <c r="I31" s="95">
        <v>0</v>
      </c>
      <c r="J31" s="95">
        <v>0</v>
      </c>
      <c r="K31" s="95">
        <v>0</v>
      </c>
      <c r="L31" s="151">
        <f t="shared" si="1"/>
        <v>94.74</v>
      </c>
      <c r="M31" s="151">
        <v>94.74</v>
      </c>
      <c r="N31" s="151">
        <v>100</v>
      </c>
      <c r="O31" s="123" t="e">
        <f t="shared" si="5"/>
        <v>#DIV/0!</v>
      </c>
      <c r="P31" s="138" t="s">
        <v>156</v>
      </c>
      <c r="Q31" s="138" t="s">
        <v>156</v>
      </c>
      <c r="R31" s="202" t="s">
        <v>153</v>
      </c>
      <c r="S31" s="128">
        <v>54</v>
      </c>
      <c r="T31" s="128">
        <v>57</v>
      </c>
      <c r="U31" s="92"/>
      <c r="V31" s="87"/>
      <c r="W31" s="87"/>
    </row>
    <row r="32" spans="1:23" ht="198" customHeight="1" x14ac:dyDescent="0.25">
      <c r="A32" s="82"/>
      <c r="B32" s="113">
        <f t="shared" si="4"/>
        <v>26</v>
      </c>
      <c r="C32" s="109" t="s">
        <v>103</v>
      </c>
      <c r="D32" s="109" t="s">
        <v>25</v>
      </c>
      <c r="E32" s="100" t="s">
        <v>85</v>
      </c>
      <c r="F32" s="151">
        <f t="shared" si="6"/>
        <v>100</v>
      </c>
      <c r="G32" s="199">
        <v>45000</v>
      </c>
      <c r="H32" s="199">
        <v>45000</v>
      </c>
      <c r="I32" s="95">
        <v>0</v>
      </c>
      <c r="J32" s="95">
        <v>0</v>
      </c>
      <c r="K32" s="95">
        <v>0</v>
      </c>
      <c r="L32" s="151">
        <f t="shared" si="1"/>
        <v>6.764444444444444</v>
      </c>
      <c r="M32" s="199">
        <v>3044</v>
      </c>
      <c r="N32" s="199">
        <v>45000</v>
      </c>
      <c r="O32" s="123" t="e">
        <f t="shared" si="5"/>
        <v>#DIV/0!</v>
      </c>
      <c r="P32" s="138" t="s">
        <v>156</v>
      </c>
      <c r="Q32" s="138" t="s">
        <v>156</v>
      </c>
      <c r="R32" s="202" t="s">
        <v>153</v>
      </c>
      <c r="S32" s="200" t="s">
        <v>108</v>
      </c>
      <c r="T32" s="201" t="s">
        <v>108</v>
      </c>
      <c r="U32" s="92"/>
      <c r="V32" s="87"/>
      <c r="W32" s="87"/>
    </row>
    <row r="113" spans="19:20" s="77" customFormat="1" hidden="1" x14ac:dyDescent="0.25">
      <c r="S113" s="89"/>
      <c r="T113" s="89"/>
    </row>
    <row r="114" spans="19:20" s="77" customFormat="1" hidden="1" x14ac:dyDescent="0.25">
      <c r="S114" s="89"/>
      <c r="T114" s="89"/>
    </row>
    <row r="115" spans="19:20" s="77" customFormat="1" hidden="1" x14ac:dyDescent="0.25">
      <c r="S115" s="89"/>
      <c r="T115" s="89"/>
    </row>
    <row r="116" spans="19:20" s="77" customFormat="1" hidden="1" x14ac:dyDescent="0.25">
      <c r="S116" s="89"/>
      <c r="T116" s="89"/>
    </row>
    <row r="117" spans="19:20" s="77" customFormat="1" hidden="1" x14ac:dyDescent="0.25">
      <c r="S117" s="89"/>
      <c r="T117" s="89"/>
    </row>
    <row r="118" spans="19:20" s="77" customFormat="1" hidden="1" x14ac:dyDescent="0.25">
      <c r="S118" s="89"/>
      <c r="T118" s="89"/>
    </row>
    <row r="119" spans="19:20" s="77" customFormat="1" hidden="1" x14ac:dyDescent="0.25">
      <c r="S119" s="89"/>
      <c r="T119" s="89"/>
    </row>
    <row r="120" spans="19:20" s="77" customFormat="1" hidden="1" x14ac:dyDescent="0.25">
      <c r="S120" s="89"/>
      <c r="T120" s="89"/>
    </row>
    <row r="121" spans="19:20" s="77" customFormat="1" hidden="1" x14ac:dyDescent="0.25">
      <c r="S121" s="89"/>
      <c r="T121" s="89"/>
    </row>
    <row r="122" spans="19:20" s="77" customFormat="1" hidden="1" x14ac:dyDescent="0.25">
      <c r="S122" s="89"/>
      <c r="T122" s="89"/>
    </row>
    <row r="123" spans="19:20" s="77" customFormat="1" hidden="1" x14ac:dyDescent="0.25">
      <c r="S123" s="89"/>
      <c r="T123" s="89"/>
    </row>
    <row r="124" spans="19:20" s="77" customFormat="1" hidden="1" x14ac:dyDescent="0.25">
      <c r="S124" s="89"/>
      <c r="T124" s="89"/>
    </row>
    <row r="125" spans="19:20" s="77" customFormat="1" hidden="1" x14ac:dyDescent="0.25">
      <c r="S125" s="89"/>
      <c r="T125" s="89"/>
    </row>
    <row r="126" spans="19:20" s="77" customFormat="1" hidden="1" x14ac:dyDescent="0.25">
      <c r="S126" s="89"/>
      <c r="T126" s="89"/>
    </row>
    <row r="127" spans="19:20" s="77" customFormat="1" hidden="1" x14ac:dyDescent="0.25">
      <c r="S127" s="89"/>
      <c r="T127" s="89"/>
    </row>
    <row r="128" spans="19:20" s="77" customFormat="1" hidden="1" x14ac:dyDescent="0.25">
      <c r="S128" s="89"/>
      <c r="T128" s="89"/>
    </row>
    <row r="129" spans="19:20" s="77" customFormat="1" hidden="1" x14ac:dyDescent="0.25">
      <c r="S129" s="89"/>
      <c r="T129" s="89"/>
    </row>
    <row r="130" spans="19:20" s="77" customFormat="1" hidden="1" x14ac:dyDescent="0.25">
      <c r="S130" s="89"/>
      <c r="T130" s="89"/>
    </row>
    <row r="131" spans="19:20" s="77" customFormat="1" hidden="1" x14ac:dyDescent="0.25">
      <c r="S131" s="89"/>
      <c r="T131" s="89"/>
    </row>
    <row r="132" spans="19:20" s="77" customFormat="1" hidden="1" x14ac:dyDescent="0.25">
      <c r="S132" s="89"/>
      <c r="T132" s="89"/>
    </row>
    <row r="133" spans="19:20" s="77" customFormat="1" hidden="1" x14ac:dyDescent="0.25">
      <c r="S133" s="89"/>
      <c r="T133" s="89"/>
    </row>
    <row r="134" spans="19:20" s="77" customFormat="1" hidden="1" x14ac:dyDescent="0.25">
      <c r="S134" s="89"/>
      <c r="T134" s="89"/>
    </row>
    <row r="135" spans="19:20" s="77" customFormat="1" hidden="1" x14ac:dyDescent="0.25">
      <c r="S135" s="89"/>
      <c r="T135" s="89"/>
    </row>
    <row r="136" spans="19:20" s="77" customFormat="1" hidden="1" x14ac:dyDescent="0.25">
      <c r="S136" s="89"/>
      <c r="T136" s="89"/>
    </row>
    <row r="137" spans="19:20" s="77" customFormat="1" hidden="1" x14ac:dyDescent="0.25">
      <c r="S137" s="89"/>
      <c r="T137" s="89"/>
    </row>
    <row r="138" spans="19:20" s="77" customFormat="1" hidden="1" x14ac:dyDescent="0.25">
      <c r="S138" s="89"/>
      <c r="T138" s="89"/>
    </row>
    <row r="139" spans="19:20" s="77" customFormat="1" hidden="1" x14ac:dyDescent="0.25">
      <c r="S139" s="89"/>
      <c r="T139" s="89"/>
    </row>
    <row r="140" spans="19:20" s="77" customFormat="1" hidden="1" x14ac:dyDescent="0.25">
      <c r="S140" s="89"/>
      <c r="T140" s="89"/>
    </row>
    <row r="141" spans="19:20" s="77" customFormat="1" hidden="1" x14ac:dyDescent="0.25">
      <c r="S141" s="89"/>
      <c r="T141" s="89"/>
    </row>
    <row r="142" spans="19:20" s="77" customFormat="1" hidden="1" x14ac:dyDescent="0.25">
      <c r="S142" s="89"/>
      <c r="T142" s="89"/>
    </row>
    <row r="143" spans="19:20" s="77" customFormat="1" hidden="1" x14ac:dyDescent="0.25">
      <c r="S143" s="89"/>
      <c r="T143" s="89"/>
    </row>
    <row r="144" spans="19:20" s="77" customFormat="1" hidden="1" x14ac:dyDescent="0.25">
      <c r="S144" s="89"/>
      <c r="T144" s="89"/>
    </row>
    <row r="145" spans="19:20" s="77" customFormat="1" hidden="1" x14ac:dyDescent="0.25">
      <c r="S145" s="89"/>
      <c r="T145" s="89"/>
    </row>
    <row r="146" spans="19:20" s="77" customFormat="1" hidden="1" x14ac:dyDescent="0.25">
      <c r="S146" s="89"/>
      <c r="T146" s="89"/>
    </row>
    <row r="147" spans="19:20" s="77" customFormat="1" hidden="1" x14ac:dyDescent="0.25">
      <c r="S147" s="89"/>
      <c r="T147" s="89"/>
    </row>
    <row r="148" spans="19:20" s="77" customFormat="1" hidden="1" x14ac:dyDescent="0.25">
      <c r="S148" s="89"/>
      <c r="T148" s="89"/>
    </row>
    <row r="149" spans="19:20" s="77" customFormat="1" hidden="1" x14ac:dyDescent="0.25">
      <c r="S149" s="89"/>
      <c r="T149" s="89"/>
    </row>
    <row r="150" spans="19:20" s="77" customFormat="1" hidden="1" x14ac:dyDescent="0.25">
      <c r="S150" s="89"/>
      <c r="T150" s="89"/>
    </row>
    <row r="151" spans="19:20" s="77" customFormat="1" hidden="1" x14ac:dyDescent="0.25">
      <c r="S151" s="89"/>
      <c r="T151" s="89"/>
    </row>
    <row r="152" spans="19:20" s="77" customFormat="1" hidden="1" x14ac:dyDescent="0.25">
      <c r="S152" s="89"/>
      <c r="T152" s="89"/>
    </row>
    <row r="153" spans="19:20" s="77" customFormat="1" hidden="1" x14ac:dyDescent="0.25">
      <c r="S153" s="89"/>
      <c r="T153" s="89"/>
    </row>
    <row r="154" spans="19:20" s="77" customFormat="1" hidden="1" x14ac:dyDescent="0.25">
      <c r="S154" s="89"/>
      <c r="T154" s="89"/>
    </row>
    <row r="155" spans="19:20" s="77" customFormat="1" hidden="1" x14ac:dyDescent="0.25">
      <c r="S155" s="89"/>
      <c r="T155" s="89"/>
    </row>
    <row r="156" spans="19:20" s="77" customFormat="1" hidden="1" x14ac:dyDescent="0.25">
      <c r="S156" s="89"/>
      <c r="T156" s="89"/>
    </row>
    <row r="157" spans="19:20" s="77" customFormat="1" hidden="1" x14ac:dyDescent="0.25">
      <c r="S157" s="89"/>
      <c r="T157" s="89"/>
    </row>
    <row r="158" spans="19:20" s="77" customFormat="1" hidden="1" x14ac:dyDescent="0.25">
      <c r="S158" s="89"/>
      <c r="T158" s="89"/>
    </row>
    <row r="159" spans="19:20" s="77" customFormat="1" hidden="1" x14ac:dyDescent="0.25">
      <c r="S159" s="89"/>
      <c r="T159" s="89"/>
    </row>
    <row r="160" spans="19:20" s="77" customFormat="1" hidden="1" x14ac:dyDescent="0.25">
      <c r="S160" s="89"/>
      <c r="T160" s="89"/>
    </row>
    <row r="161" spans="19:20" s="77" customFormat="1" hidden="1" x14ac:dyDescent="0.25">
      <c r="S161" s="89"/>
      <c r="T161" s="89"/>
    </row>
    <row r="162" spans="19:20" s="77" customFormat="1" hidden="1" x14ac:dyDescent="0.25">
      <c r="S162" s="89"/>
      <c r="T162" s="89"/>
    </row>
    <row r="163" spans="19:20" s="77" customFormat="1" hidden="1" x14ac:dyDescent="0.25">
      <c r="S163" s="89"/>
      <c r="T163" s="89"/>
    </row>
    <row r="164" spans="19:20" s="77" customFormat="1" hidden="1" x14ac:dyDescent="0.25">
      <c r="S164" s="89"/>
      <c r="T164" s="89"/>
    </row>
    <row r="165" spans="19:20" s="77" customFormat="1" hidden="1" x14ac:dyDescent="0.25">
      <c r="S165" s="89"/>
      <c r="T165" s="89"/>
    </row>
    <row r="166" spans="19:20" s="77" customFormat="1" hidden="1" x14ac:dyDescent="0.25">
      <c r="S166" s="89"/>
      <c r="T166" s="89"/>
    </row>
  </sheetData>
  <autoFilter ref="B6:U32">
    <filterColumn colId="2">
      <filters>
        <filter val="SJ"/>
      </filters>
    </filterColumn>
  </autoFilter>
  <mergeCells count="6">
    <mergeCell ref="U5:W5"/>
    <mergeCell ref="F5:H5"/>
    <mergeCell ref="I5:K5"/>
    <mergeCell ref="L5:N5"/>
    <mergeCell ref="P5:R5"/>
    <mergeCell ref="S5:T5"/>
  </mergeCells>
  <conditionalFormatting sqref="V9:W12 V14:W18 V22:W32">
    <cfRule type="cellIs" dxfId="0" priority="1" operator="equal">
      <formula>"NA"</formula>
    </cfRule>
  </conditionalFormatting>
  <pageMargins left="0.8" right="0.23622047244094491" top="0.54" bottom="0.56999999999999995" header="0.31496062992125984" footer="0.31496062992125984"/>
  <pageSetup scale="40" fitToWidth="0" orientation="landscape" r:id="rId1"/>
  <headerFooter>
    <oddFooter>&amp;C&amp;"Century Gothic,Negrita"&amp;9Dirección de Planeación y Evaluación&amp;R&amp;"Century Gothic,Normal"&amp;9&amp;P / &amp;N</oddFooter>
  </headerFooter>
  <colBreaks count="1" manualBreakCount="1">
    <brk id="20" max="33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18"/>
  <sheetViews>
    <sheetView zoomScale="85" zoomScaleNormal="85" workbookViewId="0">
      <selection activeCell="F11" sqref="F11"/>
    </sheetView>
  </sheetViews>
  <sheetFormatPr baseColWidth="10" defaultRowHeight="15" x14ac:dyDescent="0.25"/>
  <cols>
    <col min="1" max="1" width="5.5703125" customWidth="1"/>
    <col min="2" max="2" width="41.28515625" customWidth="1"/>
    <col min="3" max="3" width="11.85546875" customWidth="1"/>
    <col min="6" max="6" width="25" customWidth="1"/>
    <col min="7" max="7" width="11.28515625" customWidth="1"/>
  </cols>
  <sheetData>
    <row r="1" spans="1:12" ht="43.5" thickTop="1" x14ac:dyDescent="0.25">
      <c r="A1" s="152" t="s">
        <v>113</v>
      </c>
      <c r="B1" s="152" t="s">
        <v>114</v>
      </c>
      <c r="C1" s="152" t="s">
        <v>143</v>
      </c>
      <c r="D1" s="153" t="s">
        <v>144</v>
      </c>
      <c r="E1" s="153" t="s">
        <v>145</v>
      </c>
      <c r="F1" s="154" t="s">
        <v>115</v>
      </c>
      <c r="G1" s="155" t="s">
        <v>116</v>
      </c>
      <c r="H1" s="156" t="s">
        <v>117</v>
      </c>
    </row>
    <row r="2" spans="1:12" ht="43.5" thickBot="1" x14ac:dyDescent="0.3">
      <c r="A2" s="157">
        <v>5</v>
      </c>
      <c r="B2" s="158" t="s">
        <v>118</v>
      </c>
      <c r="C2" s="159">
        <v>0.68</v>
      </c>
      <c r="D2" s="197"/>
      <c r="E2" s="161">
        <v>0</v>
      </c>
      <c r="F2" s="162" t="s">
        <v>146</v>
      </c>
      <c r="G2" s="163" t="e">
        <f t="shared" ref="G2:G9" si="0">(E2/D2)*100</f>
        <v>#DIV/0!</v>
      </c>
      <c r="H2" s="164" t="s">
        <v>119</v>
      </c>
      <c r="K2" s="165" t="s">
        <v>120</v>
      </c>
      <c r="L2">
        <v>1</v>
      </c>
    </row>
    <row r="3" spans="1:12" ht="30" thickTop="1" thickBot="1" x14ac:dyDescent="0.3">
      <c r="A3" s="157">
        <v>6</v>
      </c>
      <c r="B3" s="158" t="s">
        <v>121</v>
      </c>
      <c r="C3" s="159">
        <v>0.6</v>
      </c>
      <c r="D3" s="198"/>
      <c r="E3" s="166">
        <v>0</v>
      </c>
      <c r="F3" s="167" t="s">
        <v>147</v>
      </c>
      <c r="G3" s="168" t="e">
        <f t="shared" si="0"/>
        <v>#DIV/0!</v>
      </c>
      <c r="H3" s="164" t="s">
        <v>122</v>
      </c>
      <c r="K3" s="165" t="s">
        <v>123</v>
      </c>
      <c r="L3">
        <v>3</v>
      </c>
    </row>
    <row r="4" spans="1:12" ht="58.5" thickTop="1" thickBot="1" x14ac:dyDescent="0.3">
      <c r="A4" s="157">
        <v>11</v>
      </c>
      <c r="B4" s="158" t="s">
        <v>124</v>
      </c>
      <c r="C4" s="159">
        <v>0.6</v>
      </c>
      <c r="D4" s="160">
        <v>0</v>
      </c>
      <c r="E4" s="161">
        <v>0.75</v>
      </c>
      <c r="F4" s="169" t="s">
        <v>148</v>
      </c>
      <c r="G4" s="170" t="e">
        <f t="shared" si="0"/>
        <v>#DIV/0!</v>
      </c>
      <c r="H4" s="164" t="s">
        <v>119</v>
      </c>
      <c r="K4" s="165" t="s">
        <v>125</v>
      </c>
      <c r="L4">
        <v>1</v>
      </c>
    </row>
    <row r="5" spans="1:12" ht="42" thickTop="1" thickBot="1" x14ac:dyDescent="0.3">
      <c r="A5" s="157">
        <v>12</v>
      </c>
      <c r="B5" s="158" t="s">
        <v>126</v>
      </c>
      <c r="C5" s="159">
        <v>0.5</v>
      </c>
      <c r="D5" s="160">
        <v>0</v>
      </c>
      <c r="E5" s="161">
        <v>0.11700000000000001</v>
      </c>
      <c r="F5" s="162" t="s">
        <v>149</v>
      </c>
      <c r="G5" s="171" t="e">
        <f t="shared" si="0"/>
        <v>#DIV/0!</v>
      </c>
      <c r="H5" s="164" t="s">
        <v>122</v>
      </c>
      <c r="K5" s="165" t="s">
        <v>127</v>
      </c>
      <c r="L5">
        <v>3</v>
      </c>
    </row>
    <row r="6" spans="1:12" ht="44.25" thickTop="1" thickBot="1" x14ac:dyDescent="0.3">
      <c r="A6" s="157">
        <v>23</v>
      </c>
      <c r="B6" s="158" t="s">
        <v>128</v>
      </c>
      <c r="C6" s="159">
        <v>0.5</v>
      </c>
      <c r="D6" s="160">
        <v>0.49099999999999999</v>
      </c>
      <c r="E6" s="161">
        <v>0.54900000000000004</v>
      </c>
      <c r="F6" s="162" t="s">
        <v>150</v>
      </c>
      <c r="G6" s="172">
        <f t="shared" si="0"/>
        <v>111.81262729124238</v>
      </c>
      <c r="H6" s="164" t="s">
        <v>129</v>
      </c>
      <c r="J6" s="173"/>
      <c r="K6" s="165" t="s">
        <v>130</v>
      </c>
    </row>
    <row r="7" spans="1:12" ht="58.5" thickTop="1" thickBot="1" x14ac:dyDescent="0.3">
      <c r="A7" s="157">
        <v>24</v>
      </c>
      <c r="B7" s="158" t="s">
        <v>131</v>
      </c>
      <c r="C7" s="159">
        <v>0.7</v>
      </c>
      <c r="D7" s="160">
        <v>0</v>
      </c>
      <c r="E7" s="161">
        <v>0.86550000000000005</v>
      </c>
      <c r="F7" s="162" t="s">
        <v>151</v>
      </c>
      <c r="G7" s="174" t="e">
        <f t="shared" si="0"/>
        <v>#DIV/0!</v>
      </c>
      <c r="H7" s="164" t="s">
        <v>119</v>
      </c>
    </row>
    <row r="8" spans="1:12" ht="42" thickTop="1" thickBot="1" x14ac:dyDescent="0.3">
      <c r="A8" s="157">
        <v>25</v>
      </c>
      <c r="B8" s="158" t="s">
        <v>132</v>
      </c>
      <c r="C8" s="159">
        <v>0.93</v>
      </c>
      <c r="D8" s="160">
        <v>0.9</v>
      </c>
      <c r="E8" s="161">
        <v>0.94730000000000003</v>
      </c>
      <c r="F8" s="162" t="s">
        <v>152</v>
      </c>
      <c r="G8" s="174">
        <f t="shared" si="0"/>
        <v>105.25555555555555</v>
      </c>
      <c r="H8" s="164" t="s">
        <v>129</v>
      </c>
      <c r="I8">
        <v>94.7</v>
      </c>
    </row>
    <row r="9" spans="1:12" ht="44.25" thickTop="1" thickBot="1" x14ac:dyDescent="0.3">
      <c r="A9" s="157">
        <v>26</v>
      </c>
      <c r="B9" s="158" t="s">
        <v>133</v>
      </c>
      <c r="C9" s="159">
        <v>0.9</v>
      </c>
      <c r="D9" s="175">
        <v>0</v>
      </c>
      <c r="E9" s="161">
        <v>0.64480000000000004</v>
      </c>
      <c r="F9" s="162" t="s">
        <v>134</v>
      </c>
      <c r="G9" s="176" t="e">
        <f t="shared" si="0"/>
        <v>#DIV/0!</v>
      </c>
      <c r="H9" s="164" t="s">
        <v>122</v>
      </c>
    </row>
    <row r="10" spans="1:12" ht="15.75" thickTop="1" x14ac:dyDescent="0.25">
      <c r="B10" s="177" t="s">
        <v>135</v>
      </c>
      <c r="C10" s="178"/>
      <c r="D10" s="179"/>
      <c r="E10" s="179"/>
      <c r="F10" s="180"/>
      <c r="G10" s="181"/>
      <c r="H10" s="182"/>
    </row>
    <row r="11" spans="1:12" x14ac:dyDescent="0.25">
      <c r="B11" s="177" t="s">
        <v>136</v>
      </c>
      <c r="C11" s="177"/>
      <c r="D11" s="177"/>
      <c r="E11" s="183"/>
      <c r="G11" s="184"/>
    </row>
    <row r="12" spans="1:12" x14ac:dyDescent="0.25">
      <c r="B12" s="185" t="s">
        <v>137</v>
      </c>
      <c r="C12" s="177"/>
      <c r="D12" s="177"/>
      <c r="E12" s="177"/>
      <c r="G12" s="184"/>
    </row>
    <row r="13" spans="1:12" x14ac:dyDescent="0.25">
      <c r="B13" s="165" t="s">
        <v>120</v>
      </c>
      <c r="C13" s="186"/>
      <c r="D13" s="187" t="s">
        <v>138</v>
      </c>
      <c r="E13" s="188"/>
      <c r="G13" s="184"/>
    </row>
    <row r="14" spans="1:12" x14ac:dyDescent="0.25">
      <c r="B14" s="165" t="s">
        <v>123</v>
      </c>
      <c r="C14" s="189"/>
      <c r="D14" s="187" t="s">
        <v>139</v>
      </c>
      <c r="E14" s="190"/>
      <c r="G14" s="184"/>
    </row>
    <row r="15" spans="1:12" x14ac:dyDescent="0.25">
      <c r="B15" s="165" t="s">
        <v>125</v>
      </c>
      <c r="C15" s="191"/>
      <c r="D15" s="187" t="s">
        <v>140</v>
      </c>
      <c r="E15" s="190"/>
      <c r="G15" s="184"/>
    </row>
    <row r="16" spans="1:12" x14ac:dyDescent="0.25">
      <c r="B16" s="165" t="s">
        <v>127</v>
      </c>
      <c r="C16" s="192"/>
      <c r="D16" s="187" t="s">
        <v>141</v>
      </c>
      <c r="E16" s="190"/>
      <c r="G16" s="184"/>
    </row>
    <row r="17" spans="2:7" x14ac:dyDescent="0.25">
      <c r="B17" s="165" t="s">
        <v>130</v>
      </c>
      <c r="C17" s="193"/>
      <c r="D17" s="187" t="s">
        <v>142</v>
      </c>
      <c r="E17" s="190"/>
      <c r="G17" s="184"/>
    </row>
    <row r="18" spans="2:7" x14ac:dyDescent="0.25">
      <c r="B18" s="194"/>
      <c r="C18" s="195"/>
      <c r="D18" s="196"/>
      <c r="E18" s="190"/>
      <c r="G18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1 Trim</vt:lpstr>
      <vt:lpstr>Hoja3</vt:lpstr>
      <vt:lpstr>'1 Trim'!Área_de_impresión</vt:lpstr>
      <vt:lpstr>'1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2019-04-09T23:30:10Z</cp:lastPrinted>
  <dcterms:created xsi:type="dcterms:W3CDTF">2014-06-02T23:14:52Z</dcterms:created>
  <dcterms:modified xsi:type="dcterms:W3CDTF">2019-04-12T23:51:46Z</dcterms:modified>
</cp:coreProperties>
</file>