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24000" windowHeight="8550" firstSheet="1" activeTab="1"/>
  </bookViews>
  <sheets>
    <sheet name="MIR 2014" sheetId="1" state="hidden" r:id="rId1"/>
    <sheet name="Septiembre" sheetId="2" r:id="rId2"/>
    <sheet name="Hoja3" sheetId="3" r:id="rId3"/>
    <sheet name="Actividades" sheetId="5" r:id="rId4"/>
    <sheet name="ANP a septiembre" sheetId="4" r:id="rId5"/>
  </sheets>
  <definedNames>
    <definedName name="_xlnm._FilterDatabase" localSheetId="0" hidden="1">'MIR 2014'!$B$3:$AL$33</definedName>
    <definedName name="_xlnm._FilterDatabase" localSheetId="1" hidden="1">Septiembre!$B$6:$U$32</definedName>
    <definedName name="_xlnm.Print_Area" localSheetId="1">Septiembre!$A$1:$W$34</definedName>
    <definedName name="_xlnm.Print_Titles" localSheetId="1">Septiembre!$C:$E</definedName>
  </definedNames>
  <calcPr calcId="145621"/>
</workbook>
</file>

<file path=xl/calcChain.xml><?xml version="1.0" encoding="utf-8"?>
<calcChain xmlns="http://schemas.openxmlformats.org/spreadsheetml/2006/main">
  <c r="I23" i="2" l="1"/>
  <c r="L23" i="2"/>
  <c r="O23" i="2" l="1"/>
  <c r="F8" i="5" l="1"/>
  <c r="F7" i="5"/>
  <c r="F6" i="5"/>
  <c r="F5" i="5"/>
  <c r="L12" i="2" l="1"/>
  <c r="L11" i="2"/>
  <c r="L32" i="2" l="1"/>
  <c r="L31" i="2"/>
  <c r="L30" i="2"/>
  <c r="L29" i="2"/>
  <c r="L18" i="2"/>
  <c r="L17" i="2"/>
  <c r="L27" i="2" l="1"/>
  <c r="L28" i="2"/>
  <c r="L26" i="2"/>
  <c r="L16" i="2"/>
  <c r="L15" i="2"/>
  <c r="L10" i="2"/>
  <c r="L25" i="2"/>
  <c r="L24" i="2"/>
  <c r="L22" i="2"/>
  <c r="L14" i="2"/>
  <c r="L9" i="2"/>
  <c r="L20" i="2" l="1"/>
  <c r="L21" i="2" l="1"/>
  <c r="L19" i="2"/>
  <c r="L13" i="2"/>
  <c r="L8" i="2"/>
  <c r="F32" i="2" l="1"/>
  <c r="F31" i="2"/>
  <c r="F30" i="2"/>
  <c r="F29" i="2"/>
  <c r="F28" i="2"/>
  <c r="F27" i="2"/>
  <c r="F26" i="2"/>
  <c r="F25" i="2"/>
  <c r="F24" i="2"/>
  <c r="F23" i="2"/>
  <c r="F22" i="2"/>
  <c r="F21" i="2"/>
  <c r="F20" i="2"/>
  <c r="F19" i="2"/>
  <c r="F18" i="2"/>
  <c r="F17" i="2"/>
  <c r="F16" i="2"/>
  <c r="F15" i="2"/>
  <c r="F14" i="2"/>
  <c r="F13" i="2"/>
  <c r="F12" i="2"/>
  <c r="F11" i="2"/>
  <c r="F10" i="2"/>
  <c r="F9" i="2"/>
  <c r="F8" i="2"/>
  <c r="F7" i="2"/>
  <c r="I8" i="2" l="1"/>
  <c r="O8" i="2" s="1"/>
  <c r="I13" i="2"/>
  <c r="O13" i="2" s="1"/>
  <c r="I29" i="2" l="1"/>
  <c r="O29" i="2" s="1"/>
  <c r="I15" i="2"/>
  <c r="O15" i="2" s="1"/>
  <c r="I9" i="2" l="1"/>
  <c r="O9" i="2" s="1"/>
  <c r="I10" i="2"/>
  <c r="O10" i="2" s="1"/>
  <c r="I11" i="2"/>
  <c r="O11" i="2" s="1"/>
  <c r="I12" i="2"/>
  <c r="O12" i="2" s="1"/>
  <c r="I14" i="2"/>
  <c r="O14" i="2" s="1"/>
  <c r="I16" i="2"/>
  <c r="O16" i="2" s="1"/>
  <c r="I17" i="2"/>
  <c r="O17" i="2" s="1"/>
  <c r="I18" i="2"/>
  <c r="O18" i="2" s="1"/>
  <c r="I19" i="2"/>
  <c r="O19" i="2" s="1"/>
  <c r="I20" i="2"/>
  <c r="O20" i="2" s="1"/>
  <c r="I21" i="2"/>
  <c r="O21" i="2" s="1"/>
  <c r="I22" i="2"/>
  <c r="O22" i="2" s="1"/>
  <c r="I24" i="2"/>
  <c r="O24" i="2" s="1"/>
  <c r="I25" i="2"/>
  <c r="O25" i="2" s="1"/>
  <c r="I26" i="2"/>
  <c r="O26" i="2" s="1"/>
  <c r="I27" i="2"/>
  <c r="O27" i="2" s="1"/>
  <c r="I28" i="2"/>
  <c r="O28" i="2" s="1"/>
  <c r="I30" i="2"/>
  <c r="O30" i="2" s="1"/>
  <c r="I31" i="2"/>
  <c r="O31" i="2" s="1"/>
  <c r="I32" i="2"/>
  <c r="O32" i="2" s="1"/>
  <c r="I7" i="2"/>
  <c r="S7" i="2" l="1"/>
  <c r="B8" i="2"/>
  <c r="B9" i="2" s="1"/>
  <c r="B10" i="2" s="1"/>
  <c r="B11" i="2" s="1"/>
  <c r="B12" i="2" s="1"/>
  <c r="B13" i="2" s="1"/>
  <c r="B14" i="2" s="1"/>
  <c r="B15" i="2" s="1"/>
  <c r="B16" i="2" s="1"/>
  <c r="B17" i="2" s="1"/>
  <c r="M7" i="2" l="1"/>
  <c r="L7" i="2" s="1"/>
  <c r="O7" i="2" s="1"/>
  <c r="B18" i="2"/>
  <c r="B19" i="2" s="1"/>
  <c r="B20" i="2" s="1"/>
  <c r="B21" i="2" s="1"/>
  <c r="B22" i="2" s="1"/>
  <c r="B23" i="2" s="1"/>
  <c r="B24" i="2" s="1"/>
  <c r="B25" i="2" s="1"/>
  <c r="B26" i="2" s="1"/>
  <c r="B27" i="2" s="1"/>
  <c r="B28" i="2" s="1"/>
  <c r="B29" i="2" s="1"/>
  <c r="B30" i="2" s="1"/>
  <c r="B31" i="2" s="1"/>
  <c r="B32" i="2" s="1"/>
  <c r="X8" i="1"/>
  <c r="X9" i="1"/>
  <c r="X11" i="1"/>
  <c r="X12" i="1"/>
  <c r="X14" i="1"/>
  <c r="X15" i="1"/>
  <c r="X19" i="1"/>
  <c r="X20" i="1"/>
  <c r="X21" i="1"/>
  <c r="X22" i="1"/>
  <c r="X23" i="1"/>
  <c r="X24" i="1"/>
  <c r="X25" i="1"/>
  <c r="X26" i="1"/>
  <c r="X30" i="1"/>
  <c r="X5" i="1"/>
  <c r="L33" i="1"/>
  <c r="L32" i="1"/>
  <c r="L31" i="1"/>
  <c r="K30" i="1"/>
  <c r="L30" i="1" s="1"/>
  <c r="H30" i="1"/>
  <c r="L29" i="1"/>
  <c r="L28" i="1"/>
  <c r="L27" i="1"/>
  <c r="AG26" i="1"/>
  <c r="AA26" i="1"/>
  <c r="U26" i="1"/>
  <c r="K26" i="1"/>
  <c r="L26" i="1" s="1"/>
  <c r="H26" i="1"/>
  <c r="AG25" i="1"/>
  <c r="AA25" i="1"/>
  <c r="U25" i="1"/>
  <c r="K25" i="1"/>
  <c r="L25" i="1" s="1"/>
  <c r="H25" i="1"/>
  <c r="AH24" i="1"/>
  <c r="AB24" i="1"/>
  <c r="V24" i="1"/>
  <c r="K24" i="1"/>
  <c r="I24" i="1"/>
  <c r="AH23" i="1"/>
  <c r="AB23" i="1"/>
  <c r="V23" i="1"/>
  <c r="K23" i="1"/>
  <c r="I23" i="1"/>
  <c r="AH22" i="1"/>
  <c r="AB22" i="1"/>
  <c r="V22" i="1"/>
  <c r="K22" i="1"/>
  <c r="I22" i="1"/>
  <c r="AH21" i="1"/>
  <c r="AB21" i="1"/>
  <c r="V21" i="1"/>
  <c r="K21" i="1"/>
  <c r="I21" i="1"/>
  <c r="H21" i="1"/>
  <c r="AH20" i="1"/>
  <c r="AB20" i="1"/>
  <c r="V20" i="1"/>
  <c r="K20" i="1"/>
  <c r="I20" i="1"/>
  <c r="H20" i="1" s="1"/>
  <c r="AH19" i="1"/>
  <c r="AB19" i="1"/>
  <c r="V19" i="1"/>
  <c r="K19" i="1"/>
  <c r="I19" i="1"/>
  <c r="H19" i="1" s="1"/>
  <c r="L18" i="1"/>
  <c r="L17" i="1"/>
  <c r="L16" i="1"/>
  <c r="AG15" i="1"/>
  <c r="U15" i="1"/>
  <c r="K15" i="1"/>
  <c r="L15" i="1" s="1"/>
  <c r="AH14" i="1"/>
  <c r="AB14" i="1"/>
  <c r="V14" i="1"/>
  <c r="K14" i="1"/>
  <c r="I14" i="1"/>
  <c r="F13" i="1"/>
  <c r="AG13" i="1" s="1"/>
  <c r="AG12" i="1"/>
  <c r="AA12" i="1"/>
  <c r="U12" i="1"/>
  <c r="K12" i="1"/>
  <c r="L12" i="1" s="1"/>
  <c r="H12" i="1"/>
  <c r="AG11" i="1"/>
  <c r="AA11" i="1"/>
  <c r="U11" i="1"/>
  <c r="K11" i="1"/>
  <c r="L11" i="1" s="1"/>
  <c r="H11" i="1"/>
  <c r="L10" i="1"/>
  <c r="AG9" i="1"/>
  <c r="AA9" i="1"/>
  <c r="U9" i="1"/>
  <c r="L9" i="1"/>
  <c r="H9" i="1"/>
  <c r="L8" i="1"/>
  <c r="L7" i="1"/>
  <c r="L6" i="1"/>
  <c r="AH5" i="1"/>
  <c r="AB5" i="1"/>
  <c r="V5" i="1"/>
  <c r="K5" i="1"/>
  <c r="L5" i="1" s="1"/>
  <c r="H5" i="1"/>
  <c r="I4" i="1"/>
  <c r="L4" i="1" s="1"/>
  <c r="L23" i="1" l="1"/>
  <c r="K13" i="1"/>
  <c r="L13" i="1" s="1"/>
  <c r="U13" i="1"/>
  <c r="AA13" i="1"/>
  <c r="H13" i="1"/>
  <c r="X13" i="1"/>
  <c r="L20" i="1"/>
  <c r="L21" i="1"/>
  <c r="L22" i="1"/>
  <c r="L14" i="1"/>
  <c r="L19" i="1"/>
  <c r="L24" i="1"/>
  <c r="Y5" i="1"/>
</calcChain>
</file>

<file path=xl/sharedStrings.xml><?xml version="1.0" encoding="utf-8"?>
<sst xmlns="http://schemas.openxmlformats.org/spreadsheetml/2006/main" count="456" uniqueCount="286">
  <si>
    <t>MIR 2014</t>
  </si>
  <si>
    <t>ID</t>
  </si>
  <si>
    <t>Descripción</t>
  </si>
  <si>
    <t>Sub.</t>
  </si>
  <si>
    <t>Nivel</t>
  </si>
  <si>
    <t>1T #</t>
  </si>
  <si>
    <t>1T %</t>
  </si>
  <si>
    <t>Avance 1T 2014 #</t>
  </si>
  <si>
    <t>Avance 1T 2014  %</t>
  </si>
  <si>
    <t xml:space="preserve">Valoración </t>
  </si>
  <si>
    <t>Justificación</t>
  </si>
  <si>
    <t>2T #</t>
  </si>
  <si>
    <t>2T %</t>
  </si>
  <si>
    <t>3T #</t>
  </si>
  <si>
    <t>3T %</t>
  </si>
  <si>
    <t>4T #</t>
  </si>
  <si>
    <t>4T %</t>
  </si>
  <si>
    <t>Todas</t>
  </si>
  <si>
    <t>FIN</t>
  </si>
  <si>
    <t>SAA</t>
  </si>
  <si>
    <t>P</t>
  </si>
  <si>
    <t>SRN</t>
  </si>
  <si>
    <t>% Restauración suelo contaminado</t>
  </si>
  <si>
    <t>SII</t>
  </si>
  <si>
    <t>% Solicitudes revisión mov. trans. atendidas</t>
  </si>
  <si>
    <t>SJ</t>
  </si>
  <si>
    <t>% Renovación  certificados</t>
  </si>
  <si>
    <t>C</t>
  </si>
  <si>
    <t>% Instalaciones inspeccionadas</t>
  </si>
  <si>
    <t># Productos revisados</t>
  </si>
  <si>
    <t>% Resoluciones recursos revisión confirmadas por superior</t>
  </si>
  <si>
    <t>Semestral</t>
  </si>
  <si>
    <t>% Juicios nulidad ganados</t>
  </si>
  <si>
    <t>% Solicitudes certificado</t>
  </si>
  <si>
    <t>Act.</t>
  </si>
  <si>
    <t>% Procesos supervisados</t>
  </si>
  <si>
    <t>% Auditores supervisados</t>
  </si>
  <si>
    <t>% Resolución recursos: revisión, conmutaciones y revocaciones o modif. multas</t>
  </si>
  <si>
    <t>Más de 5% arriba de meta trimestral</t>
  </si>
  <si>
    <t>5% arriba y/o debajo de meta trimestral</t>
  </si>
  <si>
    <t>Entre 5 y 10% debajo de meta trimestral</t>
  </si>
  <si>
    <t>Más de 10% debajo de meta trimestral</t>
  </si>
  <si>
    <t xml:space="preserve">Aportación a la Gobernanza Ambiental </t>
  </si>
  <si>
    <t>% Certificados emitidos en el año</t>
  </si>
  <si>
    <t>% Cobertura con acciones de protección en ZVEAs</t>
  </si>
  <si>
    <t>% Resolución proc. adm. Iniciados en año en curso</t>
  </si>
  <si>
    <t>% Incumplimiento normatividad ambiental</t>
  </si>
  <si>
    <t>% Municipios ZVEAs atendidos con acciones insp, vig, y operativos</t>
  </si>
  <si>
    <t>% Denuncias populares concluidas</t>
  </si>
  <si>
    <t>Avance 2T # (Acum)</t>
  </si>
  <si>
    <t>Avance 3T # (Acum)</t>
  </si>
  <si>
    <t>Avance 4T # (Acum)</t>
  </si>
  <si>
    <t>Avance 4T % (Acum)</t>
  </si>
  <si>
    <t>Avance 3T % (Acum)</t>
  </si>
  <si>
    <t>Avance 2T % (Acum)</t>
  </si>
  <si>
    <t>% Implementación Estrategia nal. participación ciudadana</t>
  </si>
  <si>
    <t>% Comités VAP en operación</t>
  </si>
  <si>
    <t>% Inspecciones en materia RN</t>
  </si>
  <si>
    <t>% Recorridos vigilancia materia RN</t>
  </si>
  <si>
    <t>% Operativos en materia RN</t>
  </si>
  <si>
    <t>% Inspección y verificación industrial</t>
  </si>
  <si>
    <t>Tasa variación inspecciones x denuncia ambiental</t>
  </si>
  <si>
    <t>Tasa variación solicitudes rev. mov. transf.</t>
  </si>
  <si>
    <t>Tasa variación inspecciones x emergencia ambiental</t>
  </si>
  <si>
    <t>% Emplazamiento juicios nulidad atendidos en Of. Centrales</t>
  </si>
  <si>
    <t>% Servidores públicos actualizados para atender denuncia popular</t>
  </si>
  <si>
    <t>% Aplicación TICS para atender denuncia</t>
  </si>
  <si>
    <t>Avance Mayo 2014#</t>
  </si>
  <si>
    <t>Avance Mayo 2014 %</t>
  </si>
  <si>
    <t>Efectos</t>
  </si>
  <si>
    <t>Meta Anual 2014 #</t>
  </si>
  <si>
    <t>Meta Anual 2014 %</t>
  </si>
  <si>
    <t>Meta Mayo 2014#</t>
  </si>
  <si>
    <t>Meta Mayo 2014%</t>
  </si>
  <si>
    <t>% Procedimientos administrativos iniciados derivados de irregularidades detectadas en Puertos, Aeropuertos y Fronteras</t>
  </si>
  <si>
    <t>% ANP atendidas con acciones de inspección, recorridos de vigilancia y operativos en materia de RN</t>
  </si>
  <si>
    <t>% Productos revisados importados y/o exportados que cumplen con la normatividad ambiental</t>
  </si>
  <si>
    <t>% Acciones de inspección y verificación industrial</t>
  </si>
  <si>
    <t>% Procedimientos administrativos iniciados a empresas con emergencias ambientales</t>
  </si>
  <si>
    <t>% Acciones de supervisión de procesos de certificación</t>
  </si>
  <si>
    <t>Numerador</t>
  </si>
  <si>
    <t>Denominador</t>
  </si>
  <si>
    <t>Porcentaje</t>
  </si>
  <si>
    <t>Propósito</t>
  </si>
  <si>
    <t>Componente</t>
  </si>
  <si>
    <t>Actividad</t>
  </si>
  <si>
    <t>Causa</t>
  </si>
  <si>
    <t>Efecto</t>
  </si>
  <si>
    <t>Otros Motivos</t>
  </si>
  <si>
    <t>JUSTIFICACIONES</t>
  </si>
  <si>
    <t>Nombre Indicador (corto)</t>
  </si>
  <si>
    <t>OBSERVACIONES</t>
  </si>
  <si>
    <t>% Certificados Emitidos a las empresas en el Año</t>
  </si>
  <si>
    <t>% Denuncias populares en materia ambiental concluidas</t>
  </si>
  <si>
    <t>% Resolución de procedimientos administrativos</t>
  </si>
  <si>
    <t>% Certificados renovados en el año</t>
  </si>
  <si>
    <t>% Municipios con Sitios Prioritarios ANPs</t>
  </si>
  <si>
    <t>% Resoluciones confirmadas por el superior jerárquico o favorables</t>
  </si>
  <si>
    <t>METAS AJUSTADAS</t>
  </si>
  <si>
    <t>¿Se ajustan metas?</t>
  </si>
  <si>
    <t>Meta ajustada</t>
  </si>
  <si>
    <t>Sí</t>
  </si>
  <si>
    <t>No</t>
  </si>
  <si>
    <t>% Resolución conmutación de multas y recursos de revisión</t>
  </si>
  <si>
    <t>% Emisión de criterios jurídicos</t>
  </si>
  <si>
    <t>% Atención Cruzada Denuncia Ambiental</t>
  </si>
  <si>
    <t>% Denuncias populares admitidas y concluidas</t>
  </si>
  <si>
    <t>Justificación de la Meta ajustada</t>
  </si>
  <si>
    <t>NA</t>
  </si>
  <si>
    <t>Porcentaje de Cumplimiento</t>
  </si>
  <si>
    <t>% Comités CVAP en operación</t>
  </si>
  <si>
    <t>PROFEPA - MIR 2019</t>
  </si>
  <si>
    <t>26 responsabilidad PROFEPA</t>
  </si>
  <si>
    <t>META ANUAL 2019</t>
  </si>
  <si>
    <t>127.58 Ha</t>
  </si>
  <si>
    <t>132.73 Ha</t>
  </si>
  <si>
    <t>SI</t>
  </si>
  <si>
    <t>De conformidad con las modificaciones que se están realizando a las Delegaciones Federales de la Procuraduría, no se cuenta con la suficiente estructura, personal y recursos presupuestales para atender adecuadamente la Cruzada.</t>
  </si>
  <si>
    <t>META SEPTIEMBRE 2019</t>
  </si>
  <si>
    <t>AVANCE SEPTIEMBRE</t>
  </si>
  <si>
    <t>% Sentencias favorables ante el TFJA</t>
  </si>
  <si>
    <t>Área Natural Protegida</t>
  </si>
  <si>
    <t>RECURSOS MARINOS</t>
  </si>
  <si>
    <t>LOS PETENES</t>
  </si>
  <si>
    <t>Vigilancia</t>
  </si>
  <si>
    <t>VIDA SILVESTRE</t>
  </si>
  <si>
    <t>CUMBRES DE MAJALCA</t>
  </si>
  <si>
    <t>EL VIZCAINO</t>
  </si>
  <si>
    <t>SIERRA LA LAGUNA</t>
  </si>
  <si>
    <t>ISLAS DEL GOLFO DE CALIFORNIA</t>
  </si>
  <si>
    <t>PANTANOS DE CENTLA</t>
  </si>
  <si>
    <t>LAGUNA DE  TERMINOS</t>
  </si>
  <si>
    <t>LA ENCRUCIJADA</t>
  </si>
  <si>
    <t>BAHIA DE LORETO</t>
  </si>
  <si>
    <t>CUATROCIENEGAS</t>
  </si>
  <si>
    <t>TEHUACAN-CUICATLAN</t>
  </si>
  <si>
    <t>ARCHIPIÉLAGO DE ESPÍRITU SANTO</t>
  </si>
  <si>
    <t>ISLAS DEL PACÍFICO</t>
  </si>
  <si>
    <t>CERRO DE LA SILLA</t>
  </si>
  <si>
    <t>SIERRA LA MOJONERA</t>
  </si>
  <si>
    <t>CUMBRES DE MONTERREY</t>
  </si>
  <si>
    <t>SISTEMA ARRECIFAL VERACRUZANO</t>
  </si>
  <si>
    <t>ALTO GOLFO DE CALIFORNIA Y DELTA DEL RIO COLORADO</t>
  </si>
  <si>
    <t>CABO PULMO</t>
  </si>
  <si>
    <t>EL PINACATE Y GRAN DESIERTO DE ALTAR</t>
  </si>
  <si>
    <t>MONTES AZULES</t>
  </si>
  <si>
    <t>YAXCHILAN</t>
  </si>
  <si>
    <t>VOLCAN TACANA</t>
  </si>
  <si>
    <t>RIA LAGARTOS</t>
  </si>
  <si>
    <t>CONSTITUCION DE 1857</t>
  </si>
  <si>
    <t>CAÑON DEL SUMIDERO</t>
  </si>
  <si>
    <t>SIERRA DE SAN PEDRO MARTIR</t>
  </si>
  <si>
    <t>VALLE DE LOS CIRIOS</t>
  </si>
  <si>
    <t>MARIPOSA MONARCA</t>
  </si>
  <si>
    <t>CABO SAN LUCAS</t>
  </si>
  <si>
    <t>EL JABALI</t>
  </si>
  <si>
    <t>YUM BALAM</t>
  </si>
  <si>
    <t>TIBURÓN-BALLENA</t>
  </si>
  <si>
    <t>COSTA OCCIDENTAL DE ISLA MUJERES, PUNTA CANCÚN Y PUNTA NIZUC</t>
  </si>
  <si>
    <t>BARRANCA DE METZTITLAN</t>
  </si>
  <si>
    <t>SELVA EL OCOTE</t>
  </si>
  <si>
    <t>BAHIA DE LOS ANGELES, CANALES DE BALLENAS Y SALSIPUEDES</t>
  </si>
  <si>
    <t>PICO DE ORIZABA</t>
  </si>
  <si>
    <t>BALA'AN KA'AX</t>
  </si>
  <si>
    <t>MARISMAS NACIONALES</t>
  </si>
  <si>
    <t>LAGUNA MADRE Y DELTA DEL RIO BRAVO</t>
  </si>
  <si>
    <t>BALANDRA</t>
  </si>
  <si>
    <t>CASCADAS DE AGUA AZUL</t>
  </si>
  <si>
    <t>SIERRA DE ALVAREZ</t>
  </si>
  <si>
    <t>ARRECIFE ALACRANES</t>
  </si>
  <si>
    <t>METZABOK</t>
  </si>
  <si>
    <t>NAHA</t>
  </si>
  <si>
    <t>PALENQUE</t>
  </si>
  <si>
    <t>RIA CELESTUN</t>
  </si>
  <si>
    <t>MAPIMI</t>
  </si>
  <si>
    <t>SIERRA DEL ABRA TANCHIPA</t>
  </si>
  <si>
    <t>Inspección</t>
  </si>
  <si>
    <t>SISTEMA ARRECIFAL LOBOS-TUXPAN</t>
  </si>
  <si>
    <t>ARRECIFE DE PUERTO MORELOS</t>
  </si>
  <si>
    <t>IZTACCIHUATL-POPOCATEPETL</t>
  </si>
  <si>
    <t>SIERRA DE HUAUTLA</t>
  </si>
  <si>
    <t>PAPIGOCHIC</t>
  </si>
  <si>
    <t>NEVADO DE TOLUCA</t>
  </si>
  <si>
    <t>LA MALINCHE O MATLALCUEYATL</t>
  </si>
  <si>
    <t>COFRE DE PEROTE</t>
  </si>
  <si>
    <t>SIERRA GORDA</t>
  </si>
  <si>
    <t>MEDANOS DE SALAMANYUCA</t>
  </si>
  <si>
    <t>CUENCA ALIMENTADORA DEL DISTRITO NACIONAL DE RIEGO 01 PABELLÓN</t>
  </si>
  <si>
    <t>Operativo</t>
  </si>
  <si>
    <t>EL CIMATARIO</t>
  </si>
  <si>
    <t>SIERRA DE ORGANOS</t>
  </si>
  <si>
    <t>CUMBRES DEL AJUSCO</t>
  </si>
  <si>
    <t>LA PRIMAVERA</t>
  </si>
  <si>
    <t>CORREDOR BIOLOGICO CHICHINAUTZIN</t>
  </si>
  <si>
    <t>PLAYA DE RANCHO NUEVO</t>
  </si>
  <si>
    <t>EL POTOSI</t>
  </si>
  <si>
    <t>GOGORRON</t>
  </si>
  <si>
    <t>PLAYA DE TIERRA COLORADA</t>
  </si>
  <si>
    <t>LA MICHILIA</t>
  </si>
  <si>
    <t>EL CHICO</t>
  </si>
  <si>
    <t>PLAYA DE PUERTO ARISTA</t>
  </si>
  <si>
    <t>PLAYA EL VERDE CAMACHO</t>
  </si>
  <si>
    <t>MESETA DE CACAXTLA</t>
  </si>
  <si>
    <t>TULUM</t>
  </si>
  <si>
    <t>SIAN KA'AN</t>
  </si>
  <si>
    <t>ARRECIFES DE COZUMEL</t>
  </si>
  <si>
    <t>ARRECIFES DE XCALAK</t>
  </si>
  <si>
    <t>PLAYA DE ESCOBILLA</t>
  </si>
  <si>
    <t>ISLAS MARIETAS</t>
  </si>
  <si>
    <t>Comité</t>
  </si>
  <si>
    <t>CIENEGAS DEL LERMA</t>
  </si>
  <si>
    <t>JANOS</t>
  </si>
  <si>
    <t>PLAYA DE MISMALOYA</t>
  </si>
  <si>
    <t>EL VELADERO</t>
  </si>
  <si>
    <t>OCAMPO</t>
  </si>
  <si>
    <t>ISLA DE GUADALUPE</t>
  </si>
  <si>
    <t>LOS TUXTLAS</t>
  </si>
  <si>
    <t>LA SEPULTURA</t>
  </si>
  <si>
    <t>ISLA TIBURON</t>
  </si>
  <si>
    <t>CAMPO VERDE</t>
  </si>
  <si>
    <t>LOS MARMOLES (COMPRENDE : BARRANCA DE SAN VICENTE Y CERRO DE CANGANDO)</t>
  </si>
  <si>
    <t>MADERAS DEL CARMEN</t>
  </si>
  <si>
    <t>EL TEPOZTECO</t>
  </si>
  <si>
    <t>BANCO CHINCHORRO</t>
  </si>
  <si>
    <t>Acciones</t>
  </si>
  <si>
    <t>Forestal</t>
  </si>
  <si>
    <t>IA</t>
  </si>
  <si>
    <t>VS y RM</t>
  </si>
  <si>
    <t>Zofemat</t>
  </si>
  <si>
    <t>Totales</t>
  </si>
  <si>
    <t>Comités de Vigilancia Ambiental Participativa</t>
  </si>
  <si>
    <t>Inspecciones</t>
  </si>
  <si>
    <t>Recorridos de vigilancia</t>
  </si>
  <si>
    <t>Operativos</t>
  </si>
  <si>
    <r>
      <t>Acciones en Recursos Naturales realizadas a</t>
    </r>
    <r>
      <rPr>
        <b/>
        <sz val="11"/>
        <color rgb="FFFF5050"/>
        <rFont val="Calibri"/>
        <family val="2"/>
        <scheme val="minor"/>
      </rPr>
      <t xml:space="preserve"> septiembre</t>
    </r>
  </si>
  <si>
    <t>Información obtenida del SIIP, consultado el 01 de octubre de 2019.</t>
  </si>
  <si>
    <t xml:space="preserve">El avance a septiembre se encuentra 18.1 puntos porcentuales por debajo de la meta programada debido a que los recursos económicos y humanos se encuentran limitados para hacer labores de promoción, conformación y renovación entre la ciudadanía, de los Comités de Vigilancia Ambiental Participativa. </t>
  </si>
  <si>
    <t>La meta a   septiembre se encuentra ligeramente por arriba de la meta programada,  (2.13 puntos porcentuales) debido a que se realizaron recorridos para detectar posibles incumplimientos a la normatividad ambiental y patrimonial,  lo anterior derivado de la atención de denuncias ciudadanas relacionadas tanto por  la ejecución de obras y actividades sin contar con la autorización de impacto ambiental.</t>
  </si>
  <si>
    <t>No se prevé efecto significativo en el cumplimiento de la meta anual</t>
  </si>
  <si>
    <t xml:space="preserve"> ANP atendidas con inspecciones, recorridos de vigilancia, operativos y/o CVAPs en materia de RN</t>
  </si>
  <si>
    <t>AVANCE ACUMULADO A SEPTIEMBRE DE 2019</t>
  </si>
  <si>
    <t>FORESTAL</t>
  </si>
  <si>
    <t>IMPACTO AMBIENTAL</t>
  </si>
  <si>
    <t>ZOFEMAT</t>
  </si>
  <si>
    <t>BARRANCA DEL CUPATITZIO</t>
  </si>
  <si>
    <t>CALAKMUL</t>
  </si>
  <si>
    <t>CAÑON DE SANTA ELENA</t>
  </si>
  <si>
    <t>CASCADA DE BASSASEACHIC</t>
  </si>
  <si>
    <t>CERRO DE LA ESTRELLA</t>
  </si>
  <si>
    <t>CUENCA ALIMENTADORA DEL DISTRITO NACIONAL DE RIEGO 04 DON MARTÍN, EN LO RESPECTIVO A LAS SUBCUENCAS DE LOS RÍOS SABINAS, ALÁMOS, SALADO Y MIMBRES</t>
  </si>
  <si>
    <t>CUENCA HIDROGRAFICA DEL RIO NECAXA</t>
  </si>
  <si>
    <t>DESIERTO DE LOS LEONES</t>
  </si>
  <si>
    <t>EL TEPEYAC</t>
  </si>
  <si>
    <t>EL TRIUNFO</t>
  </si>
  <si>
    <t>INSURGENTE MIGUEL HIDALGO Y COSTILLA</t>
  </si>
  <si>
    <t>LA PORCION NORTE Y LA FRANJA COSTERA ORIENTAL, TERRESTRES Y MARINAS  DE LA ISLA DE COZUMEL</t>
  </si>
  <si>
    <t>LAGO DE CAMECUARO</t>
  </si>
  <si>
    <t>LAGUNAS DE CHACAHUA</t>
  </si>
  <si>
    <t>LAGUNAS DE MONTEBELLO</t>
  </si>
  <si>
    <t>LAGUNAS DE ZEMPOALA</t>
  </si>
  <si>
    <t>LOS REMEDIOS</t>
  </si>
  <si>
    <t>OTOCH MA_AX YETEL KOOH</t>
  </si>
  <si>
    <t>PICO DE TANCITARO</t>
  </si>
  <si>
    <t>PLAYA DE MARATUA Y COLOLA</t>
  </si>
  <si>
    <t>PLAYA MEXIQUILLO</t>
  </si>
  <si>
    <t>SIERRA DE ALAMOS-RIO CUCHUJAQUI</t>
  </si>
  <si>
    <t>SIERRA GORDA DE GUANAJUATO</t>
  </si>
  <si>
    <t>TUTUACA</t>
  </si>
  <si>
    <t>VALLE DE BRAVO, MALACATEPEC, TILOSTOC Y TEMASCALTEPEC</t>
  </si>
  <si>
    <t>XICOTENCATL</t>
  </si>
  <si>
    <t>YAGUL</t>
  </si>
  <si>
    <t>ZICUIRÁN - INFIERNILLO</t>
  </si>
  <si>
    <t>ZONA DE PROTECCIÓN FORESTAL LA FRAILESCANA</t>
  </si>
  <si>
    <t>Total general=</t>
  </si>
  <si>
    <t xml:space="preserve">CUENCA ALIMENTADORA DEL DISTRITO DE RIEGO 043 ESTADO DE NAYARIT, EN LO RESPECTIVO A LAS SUBCUENCAS DE LOS RÍOS AMECA, ATENGUILLO, BOLAÑOS, GRANDE DE SANTIAGO </t>
  </si>
  <si>
    <t>La meta se encuentra 19.78 puntos porcentuales arriba de la meta programada de septiembre debido a que se fortalecieron las acciones de inspección y vigilancia en ANP con mayor incidencia de ilícitos ambientales y denuncias ciudadanas por la ejecución de actividades de cambio de suelo, de aprovechamientos forestales y de flora y fauna silvestres, de obras de competencia federal y la ocupación de la ZOFEMAT, principalmente. Asimismo, se enfocaron las acciones en la protección del hábitat de especies en categoría de riesgo.</t>
  </si>
  <si>
    <t>Se logró dar atención a las denuncias ciudadanas contribuyendo a la protección de las ANP terrestres y marinas que presentan mayor presión por la realización de actividades antropogénicas. Se prevé que tengan efectos positivos toda vez que ya se ha rebasado el cumplimiento de la meta anual.</t>
  </si>
  <si>
    <t>La Procuraduría fortalecerá la promoción de Comités para mantener el interés por parte de la ciudadanía para participar en ellos. No obstante se espera dar cumplimento a la meta anual.</t>
  </si>
  <si>
    <t>La meta a septiembre se ubica ligeramente por arriba de la meta programada (3.63 puntos porcentuales), debido a que se efectuaron un mayor número de inspecciones relacionadas con el comercio, aprovechamiento, posesión y transporte de vida silvestre,  así como verificar que obras y actividades de competencia federal cumplan con el marco legal en materia de impacto ambiental.</t>
  </si>
  <si>
    <t>La meta a septiembre se encuentra ligeramente por abajo de la meta programada en virtud de que se privilegió la realización de mayores acciones coordinadas con cuerpos de seguridad de los tres niveles de gobierno para atender  las distintas problemáticas ambientales (2.47 puntos porcentuales).</t>
  </si>
  <si>
    <t>No se prevé efecto significativo en el cumplimiento de la meta anual.</t>
  </si>
  <si>
    <t xml:space="preserve">La meta a septiembre se ubica arriba de la meta programada (2.04 puntos porcentuales) debido a que se efectuaron un mayor número de inspecciones relacionadas con el comercio, aprovechamiento, posesión y transporte de vida silvestre, así como para verificar que la ocupación de la ZOFEMAT y la ejecución de obras y actividades de competencia federal se estuviese realizando en apego a la normatividad ambiental. </t>
  </si>
  <si>
    <t>La meta a septiembre se encuentra ligeramente  arriba de la meta programada debido a que se realizaron recorridos para detectar posibles incumplimientos a la normatividad ambiental y patrimonial, lo anterior derivado de la atención de denuncias ciudadanas relacionadas en las diferentes materias de recursos naturales.</t>
  </si>
  <si>
    <t>La meta a septiembre se encuentra 1.38 puntos porcentuales arriba de la meta programada en virtud de que se fortaleció la realización de acciones coordinadas con los cuerpos de seguridad de los tres niveles de gobierno para atender las distintas problemáticas ambientales.</t>
  </si>
  <si>
    <t>La Procuraduría fortalecerá la promoción de Comités para mantener el interés por parte de la ciudadanía para participar en ellos como coadyuvantes en la vigilancia de los recursos naturales. No obstante se espera dar cumplimiento a la meta anual.</t>
  </si>
  <si>
    <t xml:space="preserve">El avance a septiembre se encuentra 24.15 puntos porcentuales debajo de la meta programada debido entre otros factores a las limitaciones de recursos humanos y materiales, lo que impactó las labores de promoción, conformación y renovación entre la ciudadanía, de los Comités de Vigilancia Ambiental Participativa.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</si>
</sst>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i/>
      <sz val="12"/>
      <color theme="1"/>
      <name val="Calibri"/>
      <family val="2"/>
      <scheme val="minor"/>
    </font>
    <font>
      <b/>
      <sz val="12"/>
      <color theme="1"/>
      <name val="Calibri"/>
      <family val="2"/>
      <scheme val="minor"/>
    </font>
    <font>
      <b/>
      <sz val="12"/>
      <color theme="0"/>
      <name val="Calibri"/>
      <family val="2"/>
      <scheme val="minor"/>
    </font>
    <font>
      <b/>
      <sz val="11"/>
      <name val="Calibri"/>
      <family val="2"/>
      <scheme val="minor"/>
    </font>
    <font>
      <sz val="10"/>
      <color theme="1"/>
      <name val="Calibri"/>
      <family val="2"/>
      <scheme val="minor"/>
    </font>
    <font>
      <sz val="11"/>
      <color theme="1"/>
      <name val="Gill Sans MT"/>
      <family val="2"/>
    </font>
    <font>
      <b/>
      <sz val="18"/>
      <color theme="1"/>
      <name val="Gill Sans MT"/>
      <family val="2"/>
    </font>
    <font>
      <b/>
      <sz val="11"/>
      <color theme="0"/>
      <name val="Gill Sans MT"/>
      <family val="2"/>
    </font>
    <font>
      <b/>
      <sz val="12"/>
      <color theme="1"/>
      <name val="Gill Sans MT"/>
      <family val="2"/>
    </font>
    <font>
      <b/>
      <sz val="11"/>
      <color theme="1"/>
      <name val="Gill Sans MT"/>
      <family val="2"/>
    </font>
    <font>
      <b/>
      <sz val="16"/>
      <color theme="1"/>
      <name val="Gill Sans MT"/>
      <family val="2"/>
    </font>
    <font>
      <sz val="11"/>
      <name val="Gill Sans MT"/>
      <family val="2"/>
    </font>
    <font>
      <sz val="14"/>
      <color theme="1"/>
      <name val="Gill Sans MT"/>
      <family val="2"/>
    </font>
    <font>
      <sz val="14"/>
      <name val="Gill Sans MT"/>
      <family val="2"/>
    </font>
    <font>
      <sz val="10"/>
      <name val="Gill Sans MT"/>
      <family val="2"/>
    </font>
    <font>
      <sz val="18"/>
      <name val="Gill Sans MT"/>
      <family val="2"/>
    </font>
    <font>
      <b/>
      <sz val="11"/>
      <color rgb="FFFF5050"/>
      <name val="Calibri"/>
      <family val="2"/>
      <scheme val="minor"/>
    </font>
    <font>
      <b/>
      <sz val="10"/>
      <color rgb="FF000000"/>
      <name val="Calibri"/>
      <family val="2"/>
      <scheme val="minor"/>
    </font>
    <font>
      <sz val="10"/>
      <color rgb="FF000000"/>
      <name val="Calibri"/>
      <family val="2"/>
      <scheme val="minor"/>
    </font>
    <font>
      <sz val="11"/>
      <color rgb="FFFF5050"/>
      <name val="Calibri"/>
      <family val="2"/>
      <scheme val="minor"/>
    </font>
    <font>
      <i/>
      <sz val="10"/>
      <color rgb="FF000000"/>
      <name val="Calibri"/>
      <family val="2"/>
      <scheme val="minor"/>
    </font>
    <font>
      <sz val="11"/>
      <color rgb="FF00B0F0"/>
      <name val="Calibri"/>
      <family val="2"/>
      <scheme val="minor"/>
    </font>
    <font>
      <sz val="12"/>
      <color theme="1"/>
      <name val="Calibri"/>
      <family val="2"/>
      <scheme val="minor"/>
    </font>
    <font>
      <b/>
      <sz val="12"/>
      <name val="Calibri"/>
      <family val="2"/>
      <scheme val="minor"/>
    </font>
  </fonts>
  <fills count="30">
    <fill>
      <patternFill patternType="none"/>
    </fill>
    <fill>
      <patternFill patternType="gray125"/>
    </fill>
    <fill>
      <patternFill patternType="solid">
        <fgColor theme="6"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3" tint="0.59999389629810485"/>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1"/>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theme="0" tint="-0.34998626667073579"/>
        <bgColor indexed="64"/>
      </patternFill>
    </fill>
    <fill>
      <patternFill patternType="solid">
        <fgColor rgb="FF009900"/>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7"/>
        <bgColor indexed="64"/>
      </patternFill>
    </fill>
    <fill>
      <patternFill patternType="solid">
        <fgColor rgb="FF00B050"/>
        <bgColor indexed="64"/>
      </patternFill>
    </fill>
    <fill>
      <patternFill patternType="solid">
        <fgColor theme="0" tint="-0.499984740745262"/>
        <bgColor indexed="64"/>
      </patternFill>
    </fill>
    <fill>
      <patternFill patternType="solid">
        <fgColor theme="4" tint="0.79998168889431442"/>
        <bgColor theme="4" tint="0.79998168889431442"/>
      </patternFill>
    </fill>
    <fill>
      <patternFill patternType="solid">
        <fgColor theme="0"/>
        <bgColor theme="4" tint="0.79998168889431442"/>
      </patternFill>
    </fill>
  </fills>
  <borders count="28">
    <border>
      <left/>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auto="1"/>
      </right>
      <top style="medium">
        <color indexed="64"/>
      </top>
      <bottom style="medium">
        <color indexed="64"/>
      </bottom>
      <diagonal/>
    </border>
    <border>
      <left style="thin">
        <color auto="1"/>
      </left>
      <right style="thin">
        <color auto="1"/>
      </right>
      <top style="medium">
        <color indexed="64"/>
      </top>
      <bottom/>
      <diagonal/>
    </border>
    <border>
      <left style="medium">
        <color indexed="64"/>
      </left>
      <right style="medium">
        <color indexed="64"/>
      </right>
      <top style="medium">
        <color indexed="64"/>
      </top>
      <bottom style="medium">
        <color indexed="64"/>
      </bottom>
      <diagonal/>
    </border>
    <border>
      <left/>
      <right style="thin">
        <color auto="1"/>
      </right>
      <top style="medium">
        <color indexed="64"/>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auto="1"/>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0" borderId="0"/>
    <xf numFmtId="9" fontId="1" fillId="0" borderId="0" applyFont="0" applyFill="0" applyBorder="0" applyAlignment="0" applyProtection="0"/>
    <xf numFmtId="0" fontId="1" fillId="0" borderId="0"/>
  </cellStyleXfs>
  <cellXfs count="193">
    <xf numFmtId="0" fontId="0" fillId="0" borderId="0" xfId="0"/>
    <xf numFmtId="0" fontId="0" fillId="0" borderId="0" xfId="0" applyProtection="1">
      <protection locked="0"/>
    </xf>
    <xf numFmtId="0" fontId="0" fillId="0" borderId="0" xfId="0" applyAlignment="1" applyProtection="1">
      <alignment horizontal="center"/>
      <protection locked="0"/>
    </xf>
    <xf numFmtId="0" fontId="3" fillId="0" borderId="0" xfId="0" applyFont="1" applyAlignment="1" applyProtection="1">
      <alignment horizontal="center"/>
      <protection locked="0"/>
    </xf>
    <xf numFmtId="17" fontId="7" fillId="7" borderId="3" xfId="0" applyNumberFormat="1" applyFont="1" applyFill="1" applyBorder="1" applyAlignment="1" applyProtection="1">
      <alignment wrapText="1"/>
      <protection locked="0"/>
    </xf>
    <xf numFmtId="0" fontId="7" fillId="7" borderId="4" xfId="0" applyNumberFormat="1" applyFont="1" applyFill="1" applyBorder="1" applyAlignment="1" applyProtection="1">
      <alignment wrapText="1"/>
      <protection locked="0"/>
    </xf>
    <xf numFmtId="17" fontId="8" fillId="8" borderId="4" xfId="0" applyNumberFormat="1" applyFont="1" applyFill="1" applyBorder="1" applyAlignment="1" applyProtection="1">
      <alignment wrapText="1"/>
      <protection locked="0"/>
    </xf>
    <xf numFmtId="17" fontId="7" fillId="9" borderId="0" xfId="0" applyNumberFormat="1" applyFont="1" applyFill="1" applyBorder="1" applyAlignment="1" applyProtection="1">
      <alignment wrapText="1"/>
      <protection locked="0"/>
    </xf>
    <xf numFmtId="17" fontId="7" fillId="9" borderId="6" xfId="0" applyNumberFormat="1" applyFont="1" applyFill="1" applyBorder="1" applyAlignment="1" applyProtection="1">
      <alignment wrapText="1"/>
      <protection locked="0"/>
    </xf>
    <xf numFmtId="164" fontId="0" fillId="0" borderId="0" xfId="0" applyNumberFormat="1" applyProtection="1">
      <protection locked="0"/>
    </xf>
    <xf numFmtId="0" fontId="3" fillId="0" borderId="0" xfId="0" applyFont="1" applyBorder="1" applyAlignment="1" applyProtection="1">
      <alignment horizontal="center" vertical="center" wrapText="1"/>
      <protection locked="0"/>
    </xf>
    <xf numFmtId="0" fontId="1" fillId="0" borderId="0" xfId="3" applyFill="1" applyBorder="1" applyAlignment="1" applyProtection="1">
      <alignment vertical="center" wrapText="1"/>
      <protection locked="0"/>
    </xf>
    <xf numFmtId="0" fontId="0" fillId="0" borderId="0" xfId="0" applyBorder="1" applyAlignment="1" applyProtection="1">
      <alignment vertical="center" wrapText="1"/>
      <protection locked="0"/>
    </xf>
    <xf numFmtId="1" fontId="0" fillId="0" borderId="0" xfId="0" applyNumberFormat="1" applyBorder="1" applyAlignment="1" applyProtection="1">
      <alignment vertical="center" wrapText="1"/>
      <protection locked="0"/>
    </xf>
    <xf numFmtId="0" fontId="0" fillId="0" borderId="0" xfId="0" applyNumberFormat="1" applyBorder="1" applyAlignment="1" applyProtection="1">
      <alignment vertical="center" wrapText="1"/>
      <protection locked="0"/>
    </xf>
    <xf numFmtId="2" fontId="0" fillId="0" borderId="0" xfId="0" applyNumberFormat="1" applyBorder="1" applyAlignment="1" applyProtection="1">
      <alignment vertical="center" wrapText="1"/>
      <protection locked="0"/>
    </xf>
    <xf numFmtId="2" fontId="0" fillId="0" borderId="0" xfId="0" applyNumberFormat="1" applyFill="1" applyBorder="1" applyAlignment="1" applyProtection="1">
      <alignment vertical="center"/>
      <protection locked="0"/>
    </xf>
    <xf numFmtId="0" fontId="10" fillId="0" borderId="0" xfId="0" applyFont="1" applyFill="1" applyBorder="1" applyAlignment="1" applyProtection="1">
      <protection locked="0"/>
    </xf>
    <xf numFmtId="0" fontId="9" fillId="0" borderId="0" xfId="0" applyFont="1" applyFill="1" applyBorder="1" applyProtection="1">
      <protection locked="0"/>
    </xf>
    <xf numFmtId="0" fontId="9" fillId="0" borderId="0" xfId="0" applyFont="1" applyFill="1" applyBorder="1" applyAlignment="1" applyProtection="1">
      <alignment wrapText="1"/>
      <protection locked="0"/>
    </xf>
    <xf numFmtId="0" fontId="0" fillId="0" borderId="0" xfId="0" applyFill="1" applyBorder="1" applyProtection="1">
      <protection locked="0"/>
    </xf>
    <xf numFmtId="0" fontId="0" fillId="0" borderId="0" xfId="0" applyFill="1" applyProtection="1">
      <protection locked="0"/>
    </xf>
    <xf numFmtId="0" fontId="4" fillId="0" borderId="0" xfId="0" applyFont="1" applyFill="1" applyBorder="1" applyProtection="1">
      <protection locked="0"/>
    </xf>
    <xf numFmtId="0" fontId="3" fillId="0" borderId="0" xfId="0" applyFont="1" applyFill="1" applyBorder="1" applyAlignment="1" applyProtection="1">
      <alignment horizontal="center"/>
      <protection locked="0"/>
    </xf>
    <xf numFmtId="0" fontId="0" fillId="0" borderId="0" xfId="0" applyFill="1" applyBorder="1" applyAlignment="1" applyProtection="1">
      <alignment wrapText="1"/>
      <protection locked="0"/>
    </xf>
    <xf numFmtId="0" fontId="2" fillId="0" borderId="0" xfId="0" applyFont="1" applyFill="1" applyBorder="1" applyAlignment="1" applyProtection="1">
      <alignment wrapText="1"/>
      <protection locked="0"/>
    </xf>
    <xf numFmtId="0" fontId="2" fillId="0" borderId="0" xfId="0" applyFont="1" applyFill="1" applyBorder="1" applyProtection="1">
      <protection locked="0"/>
    </xf>
    <xf numFmtId="0" fontId="6" fillId="0" borderId="1" xfId="0" applyFont="1" applyFill="1" applyBorder="1" applyAlignment="1" applyProtection="1">
      <alignment horizontal="center" wrapText="1"/>
    </xf>
    <xf numFmtId="0" fontId="7" fillId="0" borderId="2" xfId="0" applyFont="1" applyFill="1" applyBorder="1" applyAlignment="1" applyProtection="1">
      <alignment horizontal="center" wrapText="1"/>
    </xf>
    <xf numFmtId="0" fontId="7" fillId="0" borderId="2" xfId="0" applyFont="1" applyFill="1" applyBorder="1" applyAlignment="1" applyProtection="1">
      <alignment wrapText="1"/>
    </xf>
    <xf numFmtId="0" fontId="7" fillId="5" borderId="2" xfId="0" applyFont="1" applyFill="1" applyBorder="1" applyAlignment="1" applyProtection="1">
      <alignment wrapText="1"/>
    </xf>
    <xf numFmtId="0" fontId="7" fillId="6" borderId="2" xfId="0" applyFont="1" applyFill="1" applyBorder="1" applyAlignment="1" applyProtection="1">
      <alignment wrapText="1"/>
    </xf>
    <xf numFmtId="17" fontId="7" fillId="6" borderId="2" xfId="0" applyNumberFormat="1" applyFont="1" applyFill="1" applyBorder="1" applyAlignment="1" applyProtection="1">
      <alignment wrapText="1"/>
    </xf>
    <xf numFmtId="17" fontId="7" fillId="7" borderId="3" xfId="0" applyNumberFormat="1" applyFont="1" applyFill="1" applyBorder="1" applyAlignment="1" applyProtection="1">
      <alignment wrapText="1"/>
    </xf>
    <xf numFmtId="0" fontId="7" fillId="7" borderId="4" xfId="0" applyNumberFormat="1" applyFont="1" applyFill="1" applyBorder="1" applyAlignment="1" applyProtection="1">
      <alignment wrapText="1"/>
    </xf>
    <xf numFmtId="17" fontId="8" fillId="8" borderId="4" xfId="0" applyNumberFormat="1" applyFont="1" applyFill="1" applyBorder="1" applyAlignment="1" applyProtection="1">
      <alignment wrapText="1"/>
    </xf>
    <xf numFmtId="0" fontId="3" fillId="0" borderId="8" xfId="0" applyFont="1" applyBorder="1" applyAlignment="1" applyProtection="1">
      <alignment horizontal="center" vertical="center" wrapText="1"/>
    </xf>
    <xf numFmtId="0" fontId="0" fillId="0" borderId="8" xfId="0" applyBorder="1" applyAlignment="1" applyProtection="1">
      <alignment vertical="center" wrapText="1"/>
    </xf>
    <xf numFmtId="1" fontId="0" fillId="0" borderId="8" xfId="0" applyNumberFormat="1" applyBorder="1" applyAlignment="1" applyProtection="1">
      <alignment vertical="center" wrapText="1"/>
    </xf>
    <xf numFmtId="9" fontId="0" fillId="0" borderId="8" xfId="0" applyNumberFormat="1" applyBorder="1" applyAlignment="1" applyProtection="1">
      <alignment vertical="center" wrapText="1"/>
    </xf>
    <xf numFmtId="10" fontId="0" fillId="0" borderId="8" xfId="0" applyNumberFormat="1" applyBorder="1" applyAlignment="1" applyProtection="1">
      <alignment vertical="center" wrapText="1"/>
    </xf>
    <xf numFmtId="2" fontId="0" fillId="0" borderId="8" xfId="0" applyNumberFormat="1" applyBorder="1" applyAlignment="1" applyProtection="1">
      <alignment vertical="center" wrapText="1"/>
    </xf>
    <xf numFmtId="2" fontId="0" fillId="0" borderId="8" xfId="0" applyNumberFormat="1" applyBorder="1" applyAlignment="1" applyProtection="1">
      <alignment vertical="center"/>
    </xf>
    <xf numFmtId="0" fontId="3" fillId="0" borderId="9" xfId="0" applyFont="1" applyBorder="1" applyAlignment="1" applyProtection="1">
      <alignment horizontal="center" vertical="center" wrapText="1"/>
    </xf>
    <xf numFmtId="0" fontId="0" fillId="3" borderId="9" xfId="2" applyFont="1" applyBorder="1" applyAlignment="1" applyProtection="1">
      <alignment vertical="center" wrapText="1"/>
    </xf>
    <xf numFmtId="0" fontId="1" fillId="3" borderId="9" xfId="2" applyBorder="1" applyAlignment="1" applyProtection="1">
      <alignment vertical="center" wrapText="1"/>
    </xf>
    <xf numFmtId="0" fontId="0" fillId="0" borderId="9" xfId="0" applyBorder="1" applyAlignment="1" applyProtection="1">
      <alignment vertical="center" wrapText="1"/>
    </xf>
    <xf numFmtId="1" fontId="0" fillId="0" borderId="0" xfId="0" applyNumberFormat="1" applyProtection="1"/>
    <xf numFmtId="0" fontId="0" fillId="0" borderId="9" xfId="0" applyNumberFormat="1" applyBorder="1" applyAlignment="1" applyProtection="1">
      <alignment vertical="center" wrapText="1"/>
    </xf>
    <xf numFmtId="1" fontId="0" fillId="0" borderId="9" xfId="0" applyNumberFormat="1" applyBorder="1" applyAlignment="1" applyProtection="1">
      <alignment vertical="center" wrapText="1"/>
    </xf>
    <xf numFmtId="2" fontId="0" fillId="0" borderId="9" xfId="0" applyNumberFormat="1" applyBorder="1" applyAlignment="1" applyProtection="1">
      <alignment vertical="center" wrapText="1"/>
    </xf>
    <xf numFmtId="2" fontId="0" fillId="0" borderId="9" xfId="0" applyNumberFormat="1" applyBorder="1" applyAlignment="1" applyProtection="1">
      <alignment vertical="center"/>
    </xf>
    <xf numFmtId="0" fontId="0" fillId="2" borderId="9" xfId="1" applyFont="1" applyBorder="1" applyAlignment="1" applyProtection="1">
      <alignment vertical="center" wrapText="1"/>
    </xf>
    <xf numFmtId="0" fontId="1" fillId="2" borderId="9" xfId="1" applyBorder="1" applyAlignment="1" applyProtection="1">
      <alignment vertical="center" wrapText="1"/>
    </xf>
    <xf numFmtId="10" fontId="0" fillId="0" borderId="9" xfId="0" applyNumberFormat="1" applyBorder="1" applyAlignment="1" applyProtection="1">
      <alignment vertical="center" wrapText="1"/>
    </xf>
    <xf numFmtId="0" fontId="0" fillId="10" borderId="9" xfId="0" applyFill="1" applyBorder="1" applyAlignment="1" applyProtection="1">
      <alignment vertical="center" wrapText="1"/>
    </xf>
    <xf numFmtId="0" fontId="0" fillId="4" borderId="9" xfId="3" applyFont="1" applyBorder="1" applyAlignment="1" applyProtection="1">
      <alignment vertical="center" wrapText="1"/>
    </xf>
    <xf numFmtId="0" fontId="1" fillId="4" borderId="9" xfId="3" applyBorder="1" applyAlignment="1" applyProtection="1">
      <alignment vertical="center" wrapText="1"/>
    </xf>
    <xf numFmtId="164" fontId="0" fillId="0" borderId="9" xfId="0" applyNumberFormat="1" applyBorder="1" applyAlignment="1" applyProtection="1">
      <alignment vertical="center" wrapText="1"/>
    </xf>
    <xf numFmtId="3" fontId="0" fillId="0" borderId="9" xfId="0" applyNumberFormat="1" applyBorder="1" applyAlignment="1" applyProtection="1">
      <alignment vertical="center" wrapText="1"/>
    </xf>
    <xf numFmtId="0" fontId="7" fillId="6" borderId="5" xfId="0" applyFont="1" applyFill="1" applyBorder="1" applyAlignment="1" applyProtection="1">
      <alignment horizontal="center" wrapText="1"/>
    </xf>
    <xf numFmtId="17" fontId="7" fillId="6" borderId="5" xfId="0" applyNumberFormat="1" applyFont="1" applyFill="1" applyBorder="1" applyAlignment="1" applyProtection="1">
      <alignment horizontal="center" wrapText="1"/>
    </xf>
    <xf numFmtId="0" fontId="0" fillId="0" borderId="9" xfId="0" applyBorder="1" applyAlignment="1" applyProtection="1">
      <alignment horizontal="center"/>
    </xf>
    <xf numFmtId="1" fontId="0" fillId="0" borderId="9" xfId="0" applyNumberFormat="1" applyBorder="1" applyAlignment="1" applyProtection="1">
      <alignment horizontal="center"/>
    </xf>
    <xf numFmtId="1" fontId="0" fillId="0" borderId="9" xfId="0" applyNumberFormat="1" applyBorder="1" applyAlignment="1" applyProtection="1">
      <alignment horizontal="center" vertical="center" wrapText="1"/>
    </xf>
    <xf numFmtId="164" fontId="0" fillId="0" borderId="9" xfId="0" applyNumberFormat="1" applyBorder="1" applyAlignment="1" applyProtection="1">
      <alignment horizontal="center"/>
    </xf>
    <xf numFmtId="0" fontId="7" fillId="6" borderId="7" xfId="0" applyFont="1" applyFill="1" applyBorder="1" applyAlignment="1" applyProtection="1">
      <alignment horizontal="center" wrapText="1"/>
    </xf>
    <xf numFmtId="164" fontId="0" fillId="0" borderId="9" xfId="0" applyNumberFormat="1" applyBorder="1" applyAlignment="1" applyProtection="1">
      <alignment horizontal="center" vertical="center" wrapText="1"/>
    </xf>
    <xf numFmtId="17" fontId="8" fillId="8" borderId="3" xfId="0" applyNumberFormat="1" applyFont="1" applyFill="1" applyBorder="1" applyAlignment="1" applyProtection="1">
      <alignment wrapText="1"/>
    </xf>
    <xf numFmtId="17" fontId="7" fillId="9" borderId="2" xfId="0" applyNumberFormat="1" applyFont="1" applyFill="1" applyBorder="1" applyAlignment="1" applyProtection="1">
      <alignment wrapText="1"/>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0" fillId="13" borderId="0" xfId="0" applyFill="1" applyProtection="1"/>
    <xf numFmtId="0" fontId="10" fillId="0" borderId="0" xfId="0" applyFont="1" applyFill="1" applyBorder="1" applyAlignment="1" applyProtection="1"/>
    <xf numFmtId="0" fontId="0" fillId="14" borderId="0" xfId="0" applyFill="1" applyProtection="1"/>
    <xf numFmtId="0" fontId="0" fillId="11" borderId="0" xfId="0" applyFill="1" applyProtection="1"/>
    <xf numFmtId="0" fontId="0" fillId="12" borderId="0" xfId="0" applyFill="1" applyProtection="1"/>
    <xf numFmtId="0" fontId="11" fillId="0" borderId="0" xfId="0" applyFont="1" applyAlignment="1">
      <alignment vertical="center"/>
    </xf>
    <xf numFmtId="0" fontId="12" fillId="0" borderId="0" xfId="0" applyFont="1" applyAlignment="1">
      <alignment vertical="center"/>
    </xf>
    <xf numFmtId="0" fontId="14" fillId="0" borderId="1"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4" fillId="0" borderId="2" xfId="0" applyFont="1" applyFill="1" applyBorder="1" applyAlignment="1" applyProtection="1">
      <alignment vertical="center" wrapText="1"/>
    </xf>
    <xf numFmtId="0" fontId="11" fillId="0" borderId="0" xfId="0" applyFont="1" applyFill="1" applyAlignment="1">
      <alignment vertical="center"/>
    </xf>
    <xf numFmtId="0" fontId="16" fillId="0" borderId="0" xfId="0" applyFont="1" applyAlignment="1">
      <alignment vertical="center"/>
    </xf>
    <xf numFmtId="0" fontId="14" fillId="19" borderId="10" xfId="0" applyFont="1" applyFill="1" applyBorder="1" applyAlignment="1" applyProtection="1">
      <alignment vertical="center" wrapText="1"/>
    </xf>
    <xf numFmtId="0" fontId="14" fillId="15" borderId="10" xfId="0" applyFont="1" applyFill="1" applyBorder="1" applyAlignment="1" applyProtection="1">
      <alignment vertical="center" wrapText="1"/>
    </xf>
    <xf numFmtId="0" fontId="14" fillId="10" borderId="8" xfId="0" applyFont="1" applyFill="1" applyBorder="1" applyAlignment="1" applyProtection="1">
      <alignment vertical="center" wrapText="1"/>
    </xf>
    <xf numFmtId="0" fontId="15" fillId="0" borderId="8" xfId="0" applyFont="1" applyFill="1" applyBorder="1" applyAlignment="1" applyProtection="1">
      <alignment horizontal="center" vertical="center" wrapText="1"/>
    </xf>
    <xf numFmtId="0" fontId="11" fillId="0" borderId="0" xfId="0" applyFont="1" applyAlignment="1">
      <alignment horizontal="center" vertical="center"/>
    </xf>
    <xf numFmtId="0" fontId="14" fillId="10" borderId="10" xfId="0" applyFont="1" applyFill="1" applyBorder="1" applyAlignment="1" applyProtection="1">
      <alignment horizontal="center" vertical="center" wrapText="1"/>
    </xf>
    <xf numFmtId="0" fontId="17" fillId="24" borderId="9" xfId="0" applyFont="1" applyFill="1" applyBorder="1" applyAlignment="1">
      <alignment horizontal="justify" vertical="center" wrapText="1"/>
    </xf>
    <xf numFmtId="0" fontId="11" fillId="26" borderId="0" xfId="0" applyFont="1" applyFill="1" applyAlignment="1">
      <alignment vertical="center"/>
    </xf>
    <xf numFmtId="0" fontId="18" fillId="0" borderId="8" xfId="0" applyFont="1" applyBorder="1" applyAlignment="1" applyProtection="1">
      <alignment vertical="center" wrapText="1"/>
    </xf>
    <xf numFmtId="2" fontId="18" fillId="0" borderId="9" xfId="0" applyNumberFormat="1" applyFont="1" applyBorder="1" applyAlignment="1">
      <alignment horizontal="center" vertical="center"/>
    </xf>
    <xf numFmtId="0" fontId="18" fillId="0" borderId="9" xfId="0" applyFont="1" applyBorder="1" applyAlignment="1" applyProtection="1">
      <alignment horizontal="center" vertical="center" wrapText="1"/>
    </xf>
    <xf numFmtId="0" fontId="19" fillId="23" borderId="9" xfId="2" applyFont="1" applyFill="1" applyBorder="1" applyAlignment="1" applyProtection="1">
      <alignment vertical="center" wrapText="1"/>
    </xf>
    <xf numFmtId="0" fontId="19" fillId="0" borderId="9" xfId="0" applyFont="1" applyBorder="1" applyAlignment="1" applyProtection="1">
      <alignment vertical="center" wrapText="1"/>
    </xf>
    <xf numFmtId="0" fontId="19" fillId="21" borderId="9" xfId="0" applyFont="1" applyFill="1" applyBorder="1" applyAlignment="1" applyProtection="1">
      <alignment vertical="center" wrapText="1"/>
    </xf>
    <xf numFmtId="0" fontId="19" fillId="22" borderId="9" xfId="3" applyFont="1" applyFill="1" applyBorder="1" applyAlignment="1" applyProtection="1">
      <alignment vertical="center" wrapText="1"/>
    </xf>
    <xf numFmtId="0" fontId="19" fillId="17" borderId="9" xfId="1" applyFont="1" applyFill="1" applyBorder="1" applyAlignment="1" applyProtection="1">
      <alignment vertical="center" wrapText="1"/>
    </xf>
    <xf numFmtId="0" fontId="15" fillId="0" borderId="9" xfId="0" applyFont="1" applyFill="1" applyBorder="1" applyAlignment="1" applyProtection="1">
      <alignment horizontal="center" vertical="center" wrapText="1"/>
    </xf>
    <xf numFmtId="2" fontId="18" fillId="0" borderId="9" xfId="0" applyNumberFormat="1" applyFont="1" applyBorder="1" applyAlignment="1" applyProtection="1">
      <alignment horizontal="center" vertical="center" wrapText="1"/>
    </xf>
    <xf numFmtId="0" fontId="13" fillId="8" borderId="6" xfId="0" applyFont="1" applyFill="1" applyBorder="1" applyAlignment="1">
      <alignment horizontal="center" vertical="center"/>
    </xf>
    <xf numFmtId="2" fontId="11" fillId="0" borderId="0" xfId="0" applyNumberFormat="1" applyFont="1" applyAlignment="1">
      <alignment vertical="center"/>
    </xf>
    <xf numFmtId="2" fontId="14" fillId="15" borderId="10" xfId="0" applyNumberFormat="1" applyFont="1" applyFill="1" applyBorder="1" applyAlignment="1" applyProtection="1">
      <alignment vertical="center" wrapText="1"/>
    </xf>
    <xf numFmtId="2" fontId="14" fillId="10" borderId="8" xfId="0" applyNumberFormat="1" applyFont="1" applyFill="1" applyBorder="1" applyAlignment="1" applyProtection="1">
      <alignment vertical="center" wrapText="1"/>
    </xf>
    <xf numFmtId="2" fontId="18" fillId="0" borderId="9" xfId="0" applyNumberFormat="1" applyFont="1" applyFill="1" applyBorder="1" applyAlignment="1" applyProtection="1">
      <alignment horizontal="center" vertical="center" wrapText="1"/>
    </xf>
    <xf numFmtId="10" fontId="19" fillId="0" borderId="9" xfId="5" applyNumberFormat="1" applyFont="1" applyFill="1" applyBorder="1" applyAlignment="1" applyProtection="1">
      <alignment horizontal="center" vertical="center" wrapText="1"/>
    </xf>
    <xf numFmtId="0" fontId="18" fillId="0" borderId="9" xfId="0" applyFont="1" applyBorder="1" applyAlignment="1" applyProtection="1">
      <alignment horizontal="center" vertical="center"/>
      <protection locked="0"/>
    </xf>
    <xf numFmtId="1" fontId="19" fillId="0" borderId="9" xfId="0" applyNumberFormat="1" applyFont="1" applyFill="1" applyBorder="1" applyAlignment="1" applyProtection="1">
      <alignment horizontal="center" vertical="center"/>
      <protection locked="0"/>
    </xf>
    <xf numFmtId="0" fontId="19" fillId="0" borderId="9" xfId="0" applyFont="1" applyFill="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164" fontId="18" fillId="0" borderId="9" xfId="0" applyNumberFormat="1" applyFont="1" applyBorder="1" applyAlignment="1" applyProtection="1">
      <alignment horizontal="center" vertical="center" wrapText="1"/>
    </xf>
    <xf numFmtId="0" fontId="18" fillId="0" borderId="9" xfId="0" applyFont="1" applyFill="1" applyBorder="1" applyAlignment="1" applyProtection="1">
      <alignment horizontal="center" vertical="center" wrapText="1"/>
    </xf>
    <xf numFmtId="2" fontId="18" fillId="0" borderId="9" xfId="0" applyNumberFormat="1" applyFont="1" applyFill="1" applyBorder="1" applyAlignment="1">
      <alignment horizontal="center" vertical="center"/>
    </xf>
    <xf numFmtId="0" fontId="19" fillId="0" borderId="9" xfId="0" applyFont="1" applyFill="1" applyBorder="1" applyAlignment="1" applyProtection="1">
      <alignment horizontal="center" vertical="center" wrapText="1"/>
      <protection locked="0"/>
    </xf>
    <xf numFmtId="0" fontId="19" fillId="24" borderId="9" xfId="0" applyFont="1" applyFill="1" applyBorder="1" applyAlignment="1" applyProtection="1">
      <alignment horizontal="justify" vertical="center" wrapText="1"/>
      <protection locked="0"/>
    </xf>
    <xf numFmtId="0" fontId="19" fillId="0" borderId="9" xfId="3" applyFont="1" applyFill="1" applyBorder="1" applyAlignment="1" applyProtection="1">
      <alignment vertical="center" wrapText="1"/>
      <protection locked="0"/>
    </xf>
    <xf numFmtId="2" fontId="19" fillId="0" borderId="9" xfId="0" applyNumberFormat="1" applyFont="1" applyFill="1" applyBorder="1" applyAlignment="1" applyProtection="1">
      <alignment horizontal="center" vertical="center"/>
      <protection locked="0"/>
    </xf>
    <xf numFmtId="0" fontId="19" fillId="0" borderId="9" xfId="0" applyFont="1" applyBorder="1" applyAlignment="1" applyProtection="1">
      <alignment vertical="center" wrapText="1"/>
      <protection locked="0"/>
    </xf>
    <xf numFmtId="0" fontId="19" fillId="0" borderId="9" xfId="0" applyFont="1" applyBorder="1" applyAlignment="1" applyProtection="1">
      <alignment horizontal="center" vertical="center"/>
      <protection locked="0"/>
    </xf>
    <xf numFmtId="2" fontId="18" fillId="0" borderId="9" xfId="0" applyNumberFormat="1" applyFont="1" applyBorder="1" applyAlignment="1" applyProtection="1">
      <alignment horizontal="center" vertical="center"/>
      <protection locked="0"/>
    </xf>
    <xf numFmtId="0" fontId="21" fillId="0" borderId="9" xfId="0" applyFont="1" applyBorder="1" applyAlignment="1" applyProtection="1">
      <alignment vertical="center" wrapText="1"/>
      <protection locked="0"/>
    </xf>
    <xf numFmtId="3" fontId="19" fillId="0" borderId="9" xfId="0" applyNumberFormat="1" applyFont="1" applyBorder="1" applyAlignment="1" applyProtection="1">
      <alignment horizontal="center" vertical="center"/>
      <protection locked="0"/>
    </xf>
    <xf numFmtId="4" fontId="19" fillId="10" borderId="9" xfId="0" applyNumberFormat="1" applyFont="1" applyFill="1" applyBorder="1" applyAlignment="1" applyProtection="1">
      <alignment horizontal="center" vertical="center" wrapText="1"/>
      <protection locked="0"/>
    </xf>
    <xf numFmtId="3" fontId="19" fillId="24" borderId="9" xfId="0" applyNumberFormat="1" applyFont="1" applyFill="1" applyBorder="1" applyAlignment="1" applyProtection="1">
      <alignment horizontal="center" vertical="center" wrapText="1"/>
      <protection locked="0"/>
    </xf>
    <xf numFmtId="3" fontId="18" fillId="0" borderId="9" xfId="0" applyNumberFormat="1" applyFont="1" applyBorder="1" applyAlignment="1" applyProtection="1">
      <alignment horizontal="center" vertical="center"/>
      <protection locked="0"/>
    </xf>
    <xf numFmtId="3" fontId="18" fillId="10" borderId="9" xfId="0" applyNumberFormat="1" applyFont="1" applyFill="1" applyBorder="1" applyAlignment="1" applyProtection="1">
      <alignment horizontal="center" vertical="center"/>
      <protection locked="0"/>
    </xf>
    <xf numFmtId="3" fontId="19" fillId="10" borderId="9" xfId="0" applyNumberFormat="1" applyFont="1" applyFill="1" applyBorder="1" applyAlignment="1" applyProtection="1">
      <alignment horizontal="center" vertical="center"/>
      <protection locked="0"/>
    </xf>
    <xf numFmtId="3" fontId="18" fillId="0" borderId="9" xfId="0" applyNumberFormat="1" applyFont="1" applyBorder="1" applyAlignment="1">
      <alignment horizontal="center" vertical="center"/>
    </xf>
    <xf numFmtId="0" fontId="18" fillId="0" borderId="9" xfId="0" applyFont="1" applyBorder="1" applyAlignment="1">
      <alignment horizontal="center" vertical="center"/>
    </xf>
    <xf numFmtId="0" fontId="19" fillId="24" borderId="9" xfId="0" applyFont="1" applyFill="1" applyBorder="1" applyAlignment="1">
      <alignment horizontal="center" vertical="center" wrapText="1"/>
    </xf>
    <xf numFmtId="0" fontId="19" fillId="24" borderId="9" xfId="0" applyFont="1" applyFill="1" applyBorder="1" applyAlignment="1" applyProtection="1">
      <alignment horizontal="center" vertical="center" wrapText="1"/>
      <protection locked="0"/>
    </xf>
    <xf numFmtId="0" fontId="19" fillId="10" borderId="9" xfId="0" applyFont="1" applyFill="1" applyBorder="1" applyAlignment="1" applyProtection="1">
      <alignment horizontal="center" vertical="center" wrapText="1"/>
      <protection locked="0"/>
    </xf>
    <xf numFmtId="0" fontId="19" fillId="0" borderId="9" xfId="0" applyFont="1" applyBorder="1" applyAlignment="1" applyProtection="1">
      <alignment horizontal="left" vertical="center" wrapText="1"/>
      <protection locked="0"/>
    </xf>
    <xf numFmtId="0" fontId="19" fillId="0" borderId="9" xfId="0" applyFont="1" applyBorder="1" applyAlignment="1" applyProtection="1">
      <alignment horizontal="center" vertical="center" wrapText="1"/>
      <protection locked="0"/>
    </xf>
    <xf numFmtId="1" fontId="18" fillId="0" borderId="9" xfId="0" applyNumberFormat="1" applyFont="1" applyBorder="1" applyAlignment="1">
      <alignment horizontal="center" vertical="center"/>
    </xf>
    <xf numFmtId="0" fontId="17" fillId="24" borderId="9" xfId="0" applyFont="1" applyFill="1" applyBorder="1" applyAlignment="1" applyProtection="1">
      <alignment horizontal="justify" vertical="center" wrapText="1"/>
      <protection locked="0"/>
    </xf>
    <xf numFmtId="0" fontId="17" fillId="24" borderId="9" xfId="0" applyFont="1" applyFill="1" applyBorder="1" applyAlignment="1" applyProtection="1">
      <alignment horizontal="justify" vertical="center" wrapText="1"/>
    </xf>
    <xf numFmtId="3" fontId="19" fillId="0" borderId="9" xfId="0" applyNumberFormat="1" applyFont="1" applyFill="1" applyBorder="1" applyAlignment="1" applyProtection="1">
      <alignment horizontal="justify" vertical="center" wrapText="1"/>
      <protection locked="0"/>
    </xf>
    <xf numFmtId="2" fontId="18" fillId="0" borderId="9" xfId="0" applyNumberFormat="1" applyFont="1" applyBorder="1" applyAlignment="1" applyProtection="1">
      <alignment horizontal="center" vertical="center"/>
    </xf>
    <xf numFmtId="2" fontId="18" fillId="0" borderId="9" xfId="0" applyNumberFormat="1" applyFont="1" applyFill="1" applyBorder="1" applyAlignment="1" applyProtection="1">
      <alignment horizontal="center" vertical="center"/>
      <protection locked="0"/>
    </xf>
    <xf numFmtId="0" fontId="17" fillId="0" borderId="11"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protection locked="0"/>
    </xf>
    <xf numFmtId="0" fontId="20" fillId="0" borderId="11" xfId="0" applyFont="1" applyFill="1" applyBorder="1" applyAlignment="1" applyProtection="1">
      <alignment horizontal="left" vertical="center" wrapText="1"/>
      <protection locked="0"/>
    </xf>
    <xf numFmtId="10" fontId="19" fillId="24" borderId="9" xfId="0" applyNumberFormat="1" applyFont="1" applyFill="1" applyBorder="1" applyAlignment="1" applyProtection="1">
      <alignment horizontal="center" vertical="center" wrapText="1"/>
      <protection locked="0"/>
    </xf>
    <xf numFmtId="0" fontId="19" fillId="0" borderId="9" xfId="0" applyFont="1" applyBorder="1" applyAlignment="1" applyProtection="1">
      <alignment horizontal="left" vertical="center" wrapText="1"/>
    </xf>
    <xf numFmtId="0" fontId="0" fillId="0" borderId="0" xfId="4" applyFont="1"/>
    <xf numFmtId="0" fontId="23" fillId="27" borderId="9" xfId="4" applyFont="1" applyFill="1" applyBorder="1" applyAlignment="1">
      <alignment horizontal="center" vertical="top"/>
    </xf>
    <xf numFmtId="0" fontId="24" fillId="0" borderId="9" xfId="4" applyFont="1" applyBorder="1" applyAlignment="1">
      <alignment vertical="top" wrapText="1"/>
    </xf>
    <xf numFmtId="3" fontId="25" fillId="0" borderId="9" xfId="4" applyNumberFormat="1" applyFont="1" applyFill="1" applyBorder="1" applyAlignment="1" applyProtection="1">
      <alignment vertical="center"/>
      <protection locked="0"/>
    </xf>
    <xf numFmtId="3" fontId="22" fillId="0" borderId="9" xfId="4" applyNumberFormat="1" applyFont="1" applyFill="1" applyBorder="1" applyAlignment="1" applyProtection="1">
      <alignment vertical="center"/>
      <protection locked="0"/>
    </xf>
    <xf numFmtId="0" fontId="26" fillId="0" borderId="15" xfId="4" applyFont="1" applyFill="1" applyBorder="1" applyAlignment="1">
      <alignment vertical="center"/>
    </xf>
    <xf numFmtId="0" fontId="22" fillId="24" borderId="0" xfId="0" applyFont="1" applyFill="1"/>
    <xf numFmtId="0" fontId="27" fillId="0" borderId="0" xfId="4" applyFont="1"/>
    <xf numFmtId="0" fontId="0" fillId="0" borderId="0" xfId="0"/>
    <xf numFmtId="0" fontId="28" fillId="0" borderId="0" xfId="0" applyFont="1" applyAlignment="1">
      <alignment vertical="top"/>
    </xf>
    <xf numFmtId="0" fontId="0" fillId="0" borderId="0" xfId="0" applyAlignment="1">
      <alignment vertical="top"/>
    </xf>
    <xf numFmtId="0" fontId="29" fillId="24" borderId="0" xfId="0" applyFont="1" applyFill="1" applyAlignment="1">
      <alignment vertical="top"/>
    </xf>
    <xf numFmtId="0" fontId="29" fillId="24" borderId="0" xfId="1" applyFont="1" applyFill="1" applyBorder="1" applyAlignment="1" applyProtection="1">
      <alignment vertical="top"/>
    </xf>
    <xf numFmtId="0" fontId="0" fillId="0" borderId="23" xfId="0" applyBorder="1" applyAlignment="1">
      <alignment vertical="top" wrapText="1"/>
    </xf>
    <xf numFmtId="0" fontId="0" fillId="0" borderId="21" xfId="0" applyNumberFormat="1" applyBorder="1" applyAlignment="1">
      <alignment vertical="center"/>
    </xf>
    <xf numFmtId="0" fontId="0" fillId="0" borderId="9" xfId="0" applyNumberFormat="1" applyBorder="1" applyAlignment="1">
      <alignment vertical="center"/>
    </xf>
    <xf numFmtId="0" fontId="0" fillId="0" borderId="22" xfId="0" applyNumberFormat="1" applyBorder="1" applyAlignment="1">
      <alignment vertical="center"/>
    </xf>
    <xf numFmtId="0" fontId="0" fillId="24" borderId="0" xfId="0" applyFill="1"/>
    <xf numFmtId="0" fontId="3" fillId="28" borderId="25" xfId="0" applyNumberFormat="1" applyFont="1" applyFill="1" applyBorder="1" applyAlignment="1">
      <alignment vertical="center"/>
    </xf>
    <xf numFmtId="0" fontId="3" fillId="28" borderId="26" xfId="0" applyNumberFormat="1" applyFont="1" applyFill="1" applyBorder="1" applyAlignment="1">
      <alignment vertical="center"/>
    </xf>
    <xf numFmtId="0" fontId="3" fillId="28" borderId="27" xfId="0" applyNumberFormat="1" applyFont="1" applyFill="1" applyBorder="1" applyAlignment="1">
      <alignment vertical="center"/>
    </xf>
    <xf numFmtId="0" fontId="3" fillId="29" borderId="0" xfId="0" applyFont="1" applyFill="1"/>
    <xf numFmtId="0" fontId="3" fillId="28" borderId="20" xfId="0" applyFont="1" applyFill="1" applyBorder="1" applyAlignment="1">
      <alignment horizontal="center"/>
    </xf>
    <xf numFmtId="0" fontId="3" fillId="28" borderId="21" xfId="0" applyFont="1" applyFill="1" applyBorder="1" applyAlignment="1">
      <alignment horizontal="center"/>
    </xf>
    <xf numFmtId="0" fontId="3" fillId="28" borderId="9" xfId="0" applyFont="1" applyFill="1" applyBorder="1" applyAlignment="1">
      <alignment horizontal="center"/>
    </xf>
    <xf numFmtId="0" fontId="3" fillId="28" borderId="22" xfId="0" applyFont="1" applyFill="1" applyBorder="1" applyAlignment="1">
      <alignment horizontal="center"/>
    </xf>
    <xf numFmtId="0" fontId="3" fillId="28" borderId="22" xfId="0" applyFont="1" applyFill="1" applyBorder="1"/>
    <xf numFmtId="0" fontId="3" fillId="28" borderId="24" xfId="0" applyFont="1" applyFill="1" applyBorder="1" applyAlignment="1">
      <alignment horizontal="right"/>
    </xf>
    <xf numFmtId="0" fontId="5" fillId="0" borderId="0" xfId="0" applyFont="1" applyAlignment="1" applyProtection="1">
      <alignment horizontal="center"/>
      <protection locked="0"/>
    </xf>
    <xf numFmtId="0" fontId="13" fillId="20" borderId="12" xfId="0" applyFont="1" applyFill="1" applyBorder="1" applyAlignment="1">
      <alignment horizontal="center" vertical="center"/>
    </xf>
    <xf numFmtId="0" fontId="13" fillId="20" borderId="14" xfId="0" applyFont="1" applyFill="1" applyBorder="1" applyAlignment="1">
      <alignment horizontal="center" vertical="center"/>
    </xf>
    <xf numFmtId="0" fontId="13" fillId="20" borderId="13" xfId="0" applyFont="1" applyFill="1" applyBorder="1" applyAlignment="1">
      <alignment horizontal="center" vertical="center"/>
    </xf>
    <xf numFmtId="0" fontId="13" fillId="18" borderId="6" xfId="0" applyFont="1" applyFill="1" applyBorder="1" applyAlignment="1">
      <alignment horizontal="center" vertical="center"/>
    </xf>
    <xf numFmtId="2" fontId="13" fillId="16" borderId="6" xfId="0" applyNumberFormat="1" applyFont="1" applyFill="1" applyBorder="1" applyAlignment="1">
      <alignment horizontal="center" vertical="center"/>
    </xf>
    <xf numFmtId="0" fontId="13" fillId="16" borderId="6" xfId="0" applyFont="1" applyFill="1" applyBorder="1" applyAlignment="1">
      <alignment horizontal="center" vertical="center"/>
    </xf>
    <xf numFmtId="2" fontId="13" fillId="8" borderId="6" xfId="0" applyNumberFormat="1" applyFont="1" applyFill="1" applyBorder="1" applyAlignment="1">
      <alignment horizontal="center" vertical="center"/>
    </xf>
    <xf numFmtId="0" fontId="13" fillId="8" borderId="6" xfId="0" applyFont="1" applyFill="1" applyBorder="1" applyAlignment="1">
      <alignment horizontal="center" vertical="center"/>
    </xf>
    <xf numFmtId="0" fontId="13" fillId="20" borderId="6" xfId="0" applyFont="1" applyFill="1" applyBorder="1" applyAlignment="1">
      <alignment horizontal="center" vertical="center"/>
    </xf>
    <xf numFmtId="0" fontId="13" fillId="25" borderId="12" xfId="0" applyFont="1" applyFill="1" applyBorder="1" applyAlignment="1">
      <alignment horizontal="center" vertical="center" wrapText="1"/>
    </xf>
    <xf numFmtId="0" fontId="13" fillId="25" borderId="13" xfId="0" applyFont="1" applyFill="1" applyBorder="1" applyAlignment="1">
      <alignment horizontal="center" vertical="center" wrapText="1"/>
    </xf>
    <xf numFmtId="0" fontId="9" fillId="0" borderId="0" xfId="4" applyFont="1" applyFill="1" applyAlignment="1">
      <alignment horizontal="center"/>
    </xf>
    <xf numFmtId="0" fontId="3" fillId="28" borderId="17" xfId="0" applyFont="1" applyFill="1" applyBorder="1" applyAlignment="1">
      <alignment horizontal="center"/>
    </xf>
    <xf numFmtId="0" fontId="3" fillId="28" borderId="18" xfId="0" applyFont="1" applyFill="1" applyBorder="1" applyAlignment="1">
      <alignment horizontal="center"/>
    </xf>
    <xf numFmtId="0" fontId="3" fillId="28" borderId="19" xfId="0" applyFont="1" applyFill="1" applyBorder="1" applyAlignment="1">
      <alignment horizontal="center"/>
    </xf>
    <xf numFmtId="0" fontId="29" fillId="24" borderId="16" xfId="1" applyFont="1" applyFill="1" applyBorder="1" applyAlignment="1" applyProtection="1">
      <alignment vertical="top" wrapText="1"/>
    </xf>
    <xf numFmtId="0" fontId="29" fillId="24" borderId="0" xfId="1" applyFont="1" applyFill="1" applyBorder="1" applyAlignment="1" applyProtection="1">
      <alignment vertical="top" wrapText="1"/>
    </xf>
  </cellXfs>
  <cellStyles count="7">
    <cellStyle name="20% - Énfasis3" xfId="1" builtinId="38"/>
    <cellStyle name="20% - Énfasis4" xfId="2" builtinId="42"/>
    <cellStyle name="20% - Énfasis6" xfId="3" builtinId="50"/>
    <cellStyle name="Normal" xfId="0" builtinId="0"/>
    <cellStyle name="Normal 3" xfId="4"/>
    <cellStyle name="Normal 3 2" xfId="6"/>
    <cellStyle name="Porcentaje" xfId="5" builtinId="5"/>
  </cellStyles>
  <dxfs count="5">
    <dxf>
      <fill>
        <patternFill>
          <bgColor rgb="FF009900"/>
        </patternFill>
      </fill>
    </dxf>
    <dxf>
      <fill>
        <patternFill>
          <bgColor rgb="FFFFFF00"/>
        </patternFill>
      </fill>
    </dxf>
    <dxf>
      <fill>
        <patternFill>
          <bgColor rgb="FFFF0000"/>
        </patternFill>
      </fill>
    </dxf>
    <dxf>
      <fill>
        <patternFill>
          <bgColor theme="0" tint="-0.34998626667073579"/>
        </patternFill>
      </fill>
    </dxf>
    <dxf>
      <fill>
        <patternFill>
          <bgColor theme="0" tint="-0.24994659260841701"/>
        </patternFill>
      </fill>
    </dxf>
  </dxfs>
  <tableStyles count="0" defaultTableStyle="TableStyleMedium2" defaultPivotStyle="PivotStyleLight16"/>
  <colors>
    <mruColors>
      <color rgb="FFFF7C80"/>
      <color rgb="FF4CEE95"/>
      <color rgb="FF66FFFF"/>
      <color rgb="FF33CCCC"/>
      <color rgb="FF66FFCC"/>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AL51"/>
  <sheetViews>
    <sheetView workbookViewId="0">
      <pane xSplit="7" ySplit="3" topLeftCell="N15" activePane="bottomRight" state="frozen"/>
      <selection pane="topRight" activeCell="H1" sqref="H1"/>
      <selection pane="bottomLeft" activeCell="A4" sqref="A4"/>
      <selection pane="bottomRight" activeCell="B3" sqref="B3:G33"/>
    </sheetView>
  </sheetViews>
  <sheetFormatPr baseColWidth="10" defaultColWidth="11.42578125" defaultRowHeight="15" x14ac:dyDescent="0.25"/>
  <cols>
    <col min="1" max="1" width="2.85546875" style="1" customWidth="1"/>
    <col min="2" max="2" width="4" style="3" customWidth="1"/>
    <col min="3" max="3" width="31.42578125" style="1" customWidth="1"/>
    <col min="4" max="5" width="6.140625" style="1" customWidth="1"/>
    <col min="6" max="6" width="9.28515625" style="1" customWidth="1"/>
    <col min="7" max="7" width="8.42578125" style="1" customWidth="1"/>
    <col min="8" max="8" width="10" style="1" hidden="1" customWidth="1"/>
    <col min="9" max="9" width="7.140625" style="1" hidden="1" customWidth="1"/>
    <col min="10" max="11" width="11.42578125" style="1" hidden="1" customWidth="1"/>
    <col min="12" max="12" width="0" style="1" hidden="1" customWidth="1"/>
    <col min="13" max="13" width="15.85546875" style="1" hidden="1" customWidth="1"/>
    <col min="14" max="14" width="12.140625" style="1" customWidth="1"/>
    <col min="15" max="15" width="13.42578125" style="1" customWidth="1"/>
    <col min="16" max="16" width="13.7109375" style="1" customWidth="1"/>
    <col min="17" max="17" width="14.28515625" style="1" customWidth="1"/>
    <col min="18" max="18" width="8.5703125" style="1" customWidth="1"/>
    <col min="19" max="19" width="20.140625" style="1" customWidth="1"/>
    <col min="20" max="20" width="20.5703125" style="1" customWidth="1"/>
    <col min="21" max="21" width="7.5703125" style="2" customWidth="1"/>
    <col min="22" max="22" width="9.5703125" style="2" customWidth="1"/>
    <col min="23" max="23" width="7.85546875" style="1" customWidth="1"/>
    <col min="24" max="24" width="9.140625" style="1" customWidth="1"/>
    <col min="25" max="25" width="11.42578125" style="1"/>
    <col min="26" max="26" width="15.5703125" style="1" customWidth="1"/>
    <col min="27" max="27" width="9.85546875" style="2" customWidth="1"/>
    <col min="28" max="28" width="11.42578125" style="2"/>
    <col min="29" max="29" width="9" style="1" customWidth="1"/>
    <col min="30" max="30" width="9.42578125" style="1" customWidth="1"/>
    <col min="31" max="31" width="11.42578125" style="1"/>
    <col min="32" max="32" width="13.5703125" style="1" customWidth="1"/>
    <col min="33" max="33" width="10.140625" style="2" customWidth="1"/>
    <col min="34" max="34" width="9.85546875" style="2" customWidth="1"/>
    <col min="35" max="35" width="9.28515625" style="1" customWidth="1"/>
    <col min="36" max="36" width="9.5703125" style="1" customWidth="1"/>
    <col min="37" max="37" width="11.42578125" style="1"/>
    <col min="38" max="38" width="13.5703125" style="1" customWidth="1"/>
    <col min="39" max="16384" width="11.42578125" style="1"/>
  </cols>
  <sheetData>
    <row r="1" spans="2:38" ht="18.75" x14ac:dyDescent="0.3">
      <c r="B1" s="175" t="s">
        <v>0</v>
      </c>
      <c r="C1" s="175"/>
      <c r="D1" s="175"/>
      <c r="E1" s="175"/>
      <c r="F1" s="175"/>
      <c r="G1" s="175"/>
      <c r="H1" s="175"/>
      <c r="I1" s="175"/>
      <c r="J1" s="175"/>
      <c r="K1" s="175"/>
      <c r="L1" s="175"/>
    </row>
    <row r="2" spans="2:38" ht="6.75" customHeight="1" thickBot="1" x14ac:dyDescent="0.3"/>
    <row r="3" spans="2:38" ht="50.25" customHeight="1" thickBot="1" x14ac:dyDescent="0.3">
      <c r="B3" s="27" t="s">
        <v>1</v>
      </c>
      <c r="C3" s="28" t="s">
        <v>2</v>
      </c>
      <c r="D3" s="29" t="s">
        <v>3</v>
      </c>
      <c r="E3" s="29" t="s">
        <v>4</v>
      </c>
      <c r="F3" s="30" t="s">
        <v>70</v>
      </c>
      <c r="G3" s="30" t="s">
        <v>71</v>
      </c>
      <c r="H3" s="31" t="s">
        <v>5</v>
      </c>
      <c r="I3" s="32" t="s">
        <v>6</v>
      </c>
      <c r="J3" s="33" t="s">
        <v>7</v>
      </c>
      <c r="K3" s="34" t="s">
        <v>8</v>
      </c>
      <c r="L3" s="35" t="s">
        <v>9</v>
      </c>
      <c r="M3" s="7" t="s">
        <v>10</v>
      </c>
      <c r="N3" s="60" t="s">
        <v>72</v>
      </c>
      <c r="O3" s="61" t="s">
        <v>73</v>
      </c>
      <c r="P3" s="33" t="s">
        <v>67</v>
      </c>
      <c r="Q3" s="34" t="s">
        <v>68</v>
      </c>
      <c r="R3" s="68" t="s">
        <v>9</v>
      </c>
      <c r="S3" s="69" t="s">
        <v>10</v>
      </c>
      <c r="T3" s="69" t="s">
        <v>69</v>
      </c>
      <c r="U3" s="60" t="s">
        <v>11</v>
      </c>
      <c r="V3" s="61" t="s">
        <v>12</v>
      </c>
      <c r="W3" s="4" t="s">
        <v>49</v>
      </c>
      <c r="X3" s="5" t="s">
        <v>54</v>
      </c>
      <c r="Y3" s="6" t="s">
        <v>9</v>
      </c>
      <c r="Z3" s="8" t="s">
        <v>10</v>
      </c>
      <c r="AA3" s="66" t="s">
        <v>13</v>
      </c>
      <c r="AB3" s="61" t="s">
        <v>14</v>
      </c>
      <c r="AC3" s="4" t="s">
        <v>50</v>
      </c>
      <c r="AD3" s="5" t="s">
        <v>53</v>
      </c>
      <c r="AE3" s="6" t="s">
        <v>9</v>
      </c>
      <c r="AF3" s="7" t="s">
        <v>10</v>
      </c>
      <c r="AG3" s="60" t="s">
        <v>15</v>
      </c>
      <c r="AH3" s="61" t="s">
        <v>16</v>
      </c>
      <c r="AI3" s="4" t="s">
        <v>51</v>
      </c>
      <c r="AJ3" s="5" t="s">
        <v>52</v>
      </c>
      <c r="AK3" s="6" t="s">
        <v>9</v>
      </c>
      <c r="AL3" s="7" t="s">
        <v>10</v>
      </c>
    </row>
    <row r="4" spans="2:38" ht="30" x14ac:dyDescent="0.25">
      <c r="B4" s="36">
        <v>1</v>
      </c>
      <c r="C4" s="37" t="s">
        <v>42</v>
      </c>
      <c r="D4" s="37" t="s">
        <v>17</v>
      </c>
      <c r="E4" s="37" t="s">
        <v>18</v>
      </c>
      <c r="F4" s="37"/>
      <c r="G4" s="38">
        <v>90</v>
      </c>
      <c r="H4" s="39"/>
      <c r="I4" s="38">
        <f>+G4/4</f>
        <v>22.5</v>
      </c>
      <c r="J4" s="40"/>
      <c r="K4" s="41">
        <v>25.82</v>
      </c>
      <c r="L4" s="42">
        <f>K4-I4</f>
        <v>3.3200000000000003</v>
      </c>
      <c r="N4" s="37"/>
      <c r="O4" s="38">
        <v>40</v>
      </c>
      <c r="P4" s="71"/>
      <c r="Q4" s="71"/>
      <c r="R4" s="71"/>
      <c r="S4" s="70"/>
      <c r="T4" s="70"/>
      <c r="U4" s="62"/>
      <c r="V4" s="62">
        <v>50</v>
      </c>
      <c r="AA4" s="62"/>
      <c r="AB4" s="62"/>
      <c r="AG4" s="62"/>
      <c r="AH4" s="62">
        <v>90</v>
      </c>
    </row>
    <row r="5" spans="2:38" x14ac:dyDescent="0.25">
      <c r="B5" s="43">
        <v>2</v>
      </c>
      <c r="C5" s="44" t="s">
        <v>43</v>
      </c>
      <c r="D5" s="45" t="s">
        <v>19</v>
      </c>
      <c r="E5" s="46" t="s">
        <v>20</v>
      </c>
      <c r="F5" s="46">
        <v>1100</v>
      </c>
      <c r="G5" s="47">
        <v>100</v>
      </c>
      <c r="H5" s="48">
        <f>+F5/4</f>
        <v>275</v>
      </c>
      <c r="I5" s="49">
        <v>25</v>
      </c>
      <c r="J5" s="46">
        <v>263</v>
      </c>
      <c r="K5" s="50">
        <f>+(J5/F5)*100</f>
        <v>23.90909090909091</v>
      </c>
      <c r="L5" s="51">
        <f t="shared" ref="L5:L33" si="0">K5-I5</f>
        <v>-1.0909090909090899</v>
      </c>
      <c r="N5" s="46">
        <v>458</v>
      </c>
      <c r="O5" s="47"/>
      <c r="P5" s="71"/>
      <c r="Q5" s="71"/>
      <c r="R5" s="71"/>
      <c r="S5" s="70"/>
      <c r="T5" s="70"/>
      <c r="U5" s="63">
        <v>550</v>
      </c>
      <c r="V5" s="62">
        <f>+(U5/F5)*100</f>
        <v>50</v>
      </c>
      <c r="X5" s="1">
        <f>+(W5/F5)*100</f>
        <v>0</v>
      </c>
      <c r="Y5" s="1">
        <f>+X5-V5</f>
        <v>-50</v>
      </c>
      <c r="AA5" s="62">
        <v>825</v>
      </c>
      <c r="AB5" s="62">
        <f>+(AA5/F5)*100</f>
        <v>75</v>
      </c>
      <c r="AG5" s="62">
        <v>1100</v>
      </c>
      <c r="AH5" s="62">
        <f>+(AG5/F5)*100</f>
        <v>100</v>
      </c>
    </row>
    <row r="6" spans="2:38" ht="30" x14ac:dyDescent="0.25">
      <c r="B6" s="43">
        <v>3</v>
      </c>
      <c r="C6" s="52" t="s">
        <v>44</v>
      </c>
      <c r="D6" s="53" t="s">
        <v>21</v>
      </c>
      <c r="E6" s="46" t="s">
        <v>20</v>
      </c>
      <c r="F6" s="46"/>
      <c r="G6" s="49">
        <v>60</v>
      </c>
      <c r="H6" s="48"/>
      <c r="I6" s="49">
        <v>15</v>
      </c>
      <c r="J6" s="54"/>
      <c r="K6" s="50">
        <v>44.62</v>
      </c>
      <c r="L6" s="51">
        <f t="shared" si="0"/>
        <v>29.619999999999997</v>
      </c>
      <c r="N6" s="46"/>
      <c r="O6" s="49">
        <v>25</v>
      </c>
      <c r="P6" s="71"/>
      <c r="Q6" s="71"/>
      <c r="R6" s="71"/>
      <c r="S6" s="70"/>
      <c r="T6" s="70"/>
      <c r="U6" s="63"/>
      <c r="V6" s="62">
        <v>30</v>
      </c>
      <c r="AA6" s="62"/>
      <c r="AB6" s="62">
        <v>40</v>
      </c>
      <c r="AG6" s="62"/>
      <c r="AH6" s="62">
        <v>60</v>
      </c>
    </row>
    <row r="7" spans="2:38" ht="19.5" customHeight="1" x14ac:dyDescent="0.25">
      <c r="B7" s="43">
        <v>4</v>
      </c>
      <c r="C7" s="55" t="s">
        <v>22</v>
      </c>
      <c r="D7" s="55" t="s">
        <v>23</v>
      </c>
      <c r="E7" s="46" t="s">
        <v>20</v>
      </c>
      <c r="F7" s="46"/>
      <c r="G7" s="49">
        <v>80</v>
      </c>
      <c r="H7" s="48"/>
      <c r="I7" s="49">
        <v>10</v>
      </c>
      <c r="J7" s="46"/>
      <c r="K7" s="50">
        <v>0</v>
      </c>
      <c r="L7" s="51">
        <f t="shared" si="0"/>
        <v>-10</v>
      </c>
      <c r="N7" s="46"/>
      <c r="O7" s="49">
        <v>28</v>
      </c>
      <c r="P7" s="71"/>
      <c r="Q7" s="71"/>
      <c r="R7" s="71"/>
      <c r="S7" s="70"/>
      <c r="T7" s="70"/>
      <c r="U7" s="63"/>
      <c r="V7" s="62">
        <v>30</v>
      </c>
      <c r="AA7" s="62"/>
      <c r="AB7" s="62">
        <v>50</v>
      </c>
      <c r="AG7" s="62"/>
      <c r="AH7" s="62">
        <v>80</v>
      </c>
    </row>
    <row r="8" spans="2:38" ht="30" x14ac:dyDescent="0.25">
      <c r="B8" s="43">
        <v>5</v>
      </c>
      <c r="C8" s="55" t="s">
        <v>24</v>
      </c>
      <c r="D8" s="55" t="s">
        <v>23</v>
      </c>
      <c r="E8" s="46" t="s">
        <v>20</v>
      </c>
      <c r="F8" s="46">
        <v>23016</v>
      </c>
      <c r="G8" s="49">
        <v>100</v>
      </c>
      <c r="H8" s="46">
        <v>23016</v>
      </c>
      <c r="I8" s="49">
        <v>100</v>
      </c>
      <c r="J8" s="48">
        <v>23016</v>
      </c>
      <c r="K8" s="50">
        <v>100</v>
      </c>
      <c r="L8" s="51">
        <f t="shared" si="0"/>
        <v>0</v>
      </c>
      <c r="N8" s="46"/>
      <c r="O8" s="49">
        <v>100</v>
      </c>
      <c r="P8" s="71"/>
      <c r="Q8" s="71"/>
      <c r="R8" s="71"/>
      <c r="S8" s="70"/>
      <c r="T8" s="70"/>
      <c r="U8" s="63"/>
      <c r="V8" s="62">
        <v>100</v>
      </c>
      <c r="X8" s="1">
        <f t="shared" ref="X8:X30" si="1">+(W8/F8)*100</f>
        <v>0</v>
      </c>
      <c r="AA8" s="62"/>
      <c r="AB8" s="62">
        <v>100</v>
      </c>
      <c r="AG8" s="62"/>
      <c r="AH8" s="62">
        <v>100</v>
      </c>
    </row>
    <row r="9" spans="2:38" ht="30" x14ac:dyDescent="0.25">
      <c r="B9" s="43">
        <v>6</v>
      </c>
      <c r="C9" s="56" t="s">
        <v>45</v>
      </c>
      <c r="D9" s="57" t="s">
        <v>25</v>
      </c>
      <c r="E9" s="46" t="s">
        <v>20</v>
      </c>
      <c r="F9" s="46">
        <v>2991</v>
      </c>
      <c r="G9" s="49">
        <v>65</v>
      </c>
      <c r="H9" s="49">
        <f>+($F$9*I9)/100</f>
        <v>448.65</v>
      </c>
      <c r="I9" s="49">
        <v>15</v>
      </c>
      <c r="J9" s="46">
        <v>654</v>
      </c>
      <c r="K9" s="50">
        <v>21.86</v>
      </c>
      <c r="L9" s="51">
        <f t="shared" si="0"/>
        <v>6.8599999999999994</v>
      </c>
      <c r="N9" s="46"/>
      <c r="O9" s="49">
        <v>20</v>
      </c>
      <c r="P9" s="71"/>
      <c r="Q9" s="71"/>
      <c r="R9" s="71"/>
      <c r="S9" s="70"/>
      <c r="T9" s="70"/>
      <c r="U9" s="63">
        <f>+($F$9*V9)/100</f>
        <v>897.3</v>
      </c>
      <c r="V9" s="62">
        <v>30</v>
      </c>
      <c r="X9" s="1">
        <f t="shared" si="1"/>
        <v>0</v>
      </c>
      <c r="AA9" s="63">
        <f>+($F$9*AB9)/100</f>
        <v>1345.95</v>
      </c>
      <c r="AB9" s="62">
        <v>45</v>
      </c>
      <c r="AG9" s="63">
        <f>+($F$9*AH9)/100</f>
        <v>1944.15</v>
      </c>
      <c r="AH9" s="62">
        <v>65</v>
      </c>
    </row>
    <row r="10" spans="2:38" ht="30" x14ac:dyDescent="0.25">
      <c r="B10" s="43">
        <v>7</v>
      </c>
      <c r="C10" s="56" t="s">
        <v>46</v>
      </c>
      <c r="D10" s="57" t="s">
        <v>25</v>
      </c>
      <c r="E10" s="46" t="s">
        <v>20</v>
      </c>
      <c r="F10" s="46"/>
      <c r="G10" s="49">
        <v>65</v>
      </c>
      <c r="H10" s="49"/>
      <c r="I10" s="49">
        <v>20</v>
      </c>
      <c r="J10" s="54"/>
      <c r="K10" s="50">
        <v>15.07</v>
      </c>
      <c r="L10" s="51">
        <f t="shared" si="0"/>
        <v>-4.93</v>
      </c>
      <c r="N10" s="46"/>
      <c r="O10" s="49">
        <v>30</v>
      </c>
      <c r="P10" s="71"/>
      <c r="Q10" s="71"/>
      <c r="R10" s="71"/>
      <c r="S10" s="70"/>
      <c r="T10" s="70"/>
      <c r="U10" s="63"/>
      <c r="V10" s="62">
        <v>35</v>
      </c>
      <c r="AA10" s="62"/>
      <c r="AB10" s="62">
        <v>50</v>
      </c>
      <c r="AG10" s="62"/>
      <c r="AH10" s="62">
        <v>65</v>
      </c>
    </row>
    <row r="11" spans="2:38" x14ac:dyDescent="0.25">
      <c r="B11" s="43">
        <v>8</v>
      </c>
      <c r="C11" s="44" t="s">
        <v>26</v>
      </c>
      <c r="D11" s="45" t="s">
        <v>19</v>
      </c>
      <c r="E11" s="46" t="s">
        <v>27</v>
      </c>
      <c r="F11" s="46">
        <v>1100</v>
      </c>
      <c r="G11" s="49">
        <v>50</v>
      </c>
      <c r="H11" s="49">
        <f>+($F$11*I11)/100</f>
        <v>137.5</v>
      </c>
      <c r="I11" s="58">
        <v>12.5</v>
      </c>
      <c r="J11" s="48">
        <v>140</v>
      </c>
      <c r="K11" s="50">
        <f>+(J11/F11)*100</f>
        <v>12.727272727272727</v>
      </c>
      <c r="L11" s="51">
        <f t="shared" si="0"/>
        <v>0.22727272727272663</v>
      </c>
      <c r="N11" s="46"/>
      <c r="O11" s="49">
        <v>20.9</v>
      </c>
      <c r="P11" s="71"/>
      <c r="Q11" s="71"/>
      <c r="R11" s="71"/>
      <c r="S11" s="70"/>
      <c r="T11" s="70"/>
      <c r="U11" s="64">
        <f>+($F$11*V11)/100</f>
        <v>275</v>
      </c>
      <c r="V11" s="62">
        <v>25</v>
      </c>
      <c r="X11" s="1">
        <f t="shared" si="1"/>
        <v>0</v>
      </c>
      <c r="AA11" s="64">
        <f>+($F$11*AB11)/100</f>
        <v>412.5</v>
      </c>
      <c r="AB11" s="67">
        <v>37.5</v>
      </c>
      <c r="AE11" s="9"/>
      <c r="AG11" s="64">
        <f>+($F$11*AH11)/100</f>
        <v>550</v>
      </c>
      <c r="AH11" s="65">
        <v>50</v>
      </c>
    </row>
    <row r="12" spans="2:38" ht="35.450000000000003" customHeight="1" x14ac:dyDescent="0.25">
      <c r="B12" s="43">
        <v>9</v>
      </c>
      <c r="C12" s="52" t="s">
        <v>47</v>
      </c>
      <c r="D12" s="53" t="s">
        <v>21</v>
      </c>
      <c r="E12" s="46" t="s">
        <v>27</v>
      </c>
      <c r="F12" s="46">
        <v>951</v>
      </c>
      <c r="G12" s="49">
        <v>100</v>
      </c>
      <c r="H12" s="49">
        <f>+($F$12*I12)/100</f>
        <v>285.3</v>
      </c>
      <c r="I12" s="49">
        <v>30</v>
      </c>
      <c r="J12" s="48">
        <v>223</v>
      </c>
      <c r="K12" s="50">
        <f>+(J12/F12)*100</f>
        <v>23.449001051524711</v>
      </c>
      <c r="L12" s="51">
        <f t="shared" si="0"/>
        <v>-6.5509989484752893</v>
      </c>
      <c r="N12" s="46"/>
      <c r="O12" s="49">
        <v>50</v>
      </c>
      <c r="P12" s="71"/>
      <c r="Q12" s="71"/>
      <c r="R12" s="71"/>
      <c r="S12" s="70"/>
      <c r="T12" s="70"/>
      <c r="U12" s="64">
        <f>+($F$12*V12)/100</f>
        <v>570.6</v>
      </c>
      <c r="V12" s="62">
        <v>60</v>
      </c>
      <c r="X12" s="1">
        <f t="shared" si="1"/>
        <v>0</v>
      </c>
      <c r="AA12" s="64">
        <f>+($F$12*AB12)/100</f>
        <v>808.35</v>
      </c>
      <c r="AB12" s="65">
        <v>85</v>
      </c>
      <c r="AE12" s="9"/>
      <c r="AG12" s="64">
        <f>+($F$12*AH12)/100</f>
        <v>951</v>
      </c>
      <c r="AH12" s="65">
        <v>100</v>
      </c>
    </row>
    <row r="13" spans="2:38" x14ac:dyDescent="0.25">
      <c r="B13" s="43">
        <v>10</v>
      </c>
      <c r="C13" s="55" t="s">
        <v>28</v>
      </c>
      <c r="D13" s="55" t="s">
        <v>23</v>
      </c>
      <c r="E13" s="46" t="s">
        <v>27</v>
      </c>
      <c r="F13" s="46">
        <f>50135*0.1</f>
        <v>5013.5</v>
      </c>
      <c r="G13" s="49">
        <v>100</v>
      </c>
      <c r="H13" s="49">
        <f>+($F$13*I13)/100</f>
        <v>1002.7</v>
      </c>
      <c r="I13" s="49">
        <v>20</v>
      </c>
      <c r="J13" s="48">
        <v>669</v>
      </c>
      <c r="K13" s="50">
        <f t="shared" ref="K13:K14" si="2">+(J13/F13)*100</f>
        <v>13.343971277550612</v>
      </c>
      <c r="L13" s="51">
        <f t="shared" si="0"/>
        <v>-6.6560287224493884</v>
      </c>
      <c r="N13" s="37"/>
      <c r="O13" s="38">
        <v>3</v>
      </c>
      <c r="P13" s="71"/>
      <c r="Q13" s="71"/>
      <c r="R13" s="71"/>
      <c r="S13" s="70"/>
      <c r="T13" s="70"/>
      <c r="U13" s="64">
        <f>+($F$13*V13)/100</f>
        <v>2005.4</v>
      </c>
      <c r="V13" s="62">
        <v>40</v>
      </c>
      <c r="X13" s="1">
        <f t="shared" si="1"/>
        <v>0</v>
      </c>
      <c r="AA13" s="64">
        <f>+($F$13*AB13)/100</f>
        <v>4010.8</v>
      </c>
      <c r="AB13" s="65">
        <v>80</v>
      </c>
      <c r="AE13" s="9"/>
      <c r="AG13" s="64">
        <f>+($F$13*AH13)/100</f>
        <v>5013.5</v>
      </c>
      <c r="AH13" s="65">
        <v>100</v>
      </c>
    </row>
    <row r="14" spans="2:38" x14ac:dyDescent="0.25">
      <c r="B14" s="43">
        <v>11</v>
      </c>
      <c r="C14" s="55" t="s">
        <v>29</v>
      </c>
      <c r="D14" s="55" t="s">
        <v>23</v>
      </c>
      <c r="E14" s="46" t="s">
        <v>27</v>
      </c>
      <c r="F14" s="59">
        <v>151943</v>
      </c>
      <c r="G14" s="49">
        <v>100</v>
      </c>
      <c r="H14" s="49">
        <v>39938</v>
      </c>
      <c r="I14" s="49">
        <f>+(H14/$F$14)*100</f>
        <v>26.28485682130799</v>
      </c>
      <c r="J14" s="48">
        <v>57246</v>
      </c>
      <c r="K14" s="50">
        <f t="shared" si="2"/>
        <v>37.675970594235999</v>
      </c>
      <c r="L14" s="51">
        <f t="shared" si="0"/>
        <v>11.391113772928009</v>
      </c>
      <c r="N14" s="46">
        <v>72932</v>
      </c>
      <c r="O14" s="47"/>
      <c r="P14" s="71"/>
      <c r="Q14" s="71"/>
      <c r="R14" s="71"/>
      <c r="S14" s="70"/>
      <c r="T14" s="70"/>
      <c r="U14" s="62">
        <v>85943</v>
      </c>
      <c r="V14" s="64">
        <f>+(U14/$F$14)*100</f>
        <v>56.562658365308039</v>
      </c>
      <c r="X14" s="1">
        <f t="shared" si="1"/>
        <v>0</v>
      </c>
      <c r="AA14" s="62">
        <v>115961</v>
      </c>
      <c r="AB14" s="64">
        <f>+(AA14/$F$14)*100</f>
        <v>76.318751110613846</v>
      </c>
      <c r="AE14" s="9"/>
      <c r="AG14" s="62">
        <v>151943</v>
      </c>
      <c r="AH14" s="64">
        <f>+(AG14/$F$14)*100</f>
        <v>100</v>
      </c>
    </row>
    <row r="15" spans="2:38" ht="36.75" customHeight="1" x14ac:dyDescent="0.25">
      <c r="B15" s="43">
        <v>12</v>
      </c>
      <c r="C15" s="56" t="s">
        <v>30</v>
      </c>
      <c r="D15" s="57" t="s">
        <v>25</v>
      </c>
      <c r="E15" s="46" t="s">
        <v>27</v>
      </c>
      <c r="F15" s="46">
        <v>145</v>
      </c>
      <c r="G15" s="49">
        <v>40</v>
      </c>
      <c r="H15" s="49" t="s">
        <v>31</v>
      </c>
      <c r="I15" s="49">
        <v>0</v>
      </c>
      <c r="J15" s="48">
        <v>33</v>
      </c>
      <c r="K15" s="50">
        <f>+(J15/F15)*100</f>
        <v>22.758620689655174</v>
      </c>
      <c r="L15" s="51">
        <f t="shared" si="0"/>
        <v>22.758620689655174</v>
      </c>
      <c r="N15" s="46"/>
      <c r="O15" s="49">
        <v>40</v>
      </c>
      <c r="P15" s="71"/>
      <c r="Q15" s="71"/>
      <c r="R15" s="71"/>
      <c r="S15" s="70"/>
      <c r="T15" s="70"/>
      <c r="U15" s="64">
        <f>+($F$15*V15)/100</f>
        <v>58</v>
      </c>
      <c r="V15" s="62">
        <v>40</v>
      </c>
      <c r="X15" s="1">
        <f t="shared" si="1"/>
        <v>0</v>
      </c>
      <c r="AA15" s="62" t="s">
        <v>31</v>
      </c>
      <c r="AB15" s="65"/>
      <c r="AE15" s="9"/>
      <c r="AG15" s="64">
        <f>+($F$15*AH15)/100</f>
        <v>58</v>
      </c>
      <c r="AH15" s="62">
        <v>40</v>
      </c>
    </row>
    <row r="16" spans="2:38" x14ac:dyDescent="0.25">
      <c r="B16" s="43">
        <v>13</v>
      </c>
      <c r="C16" s="57" t="s">
        <v>32</v>
      </c>
      <c r="D16" s="57" t="s">
        <v>25</v>
      </c>
      <c r="E16" s="46" t="s">
        <v>27</v>
      </c>
      <c r="F16" s="46"/>
      <c r="G16" s="49">
        <v>54</v>
      </c>
      <c r="H16" s="49"/>
      <c r="I16" s="49">
        <v>15</v>
      </c>
      <c r="J16" s="48"/>
      <c r="K16" s="50">
        <v>60</v>
      </c>
      <c r="L16" s="51">
        <f t="shared" si="0"/>
        <v>45</v>
      </c>
      <c r="N16" s="46"/>
      <c r="O16" s="49">
        <v>37</v>
      </c>
      <c r="P16" s="71"/>
      <c r="Q16" s="71"/>
      <c r="R16" s="71"/>
      <c r="S16" s="70"/>
      <c r="T16" s="70"/>
      <c r="U16" s="62"/>
      <c r="V16" s="62">
        <v>25</v>
      </c>
      <c r="AA16" s="62"/>
      <c r="AB16" s="65">
        <v>30</v>
      </c>
      <c r="AE16" s="9"/>
      <c r="AG16" s="62"/>
      <c r="AH16" s="65">
        <v>54</v>
      </c>
    </row>
    <row r="17" spans="2:34" ht="21.2" customHeight="1" x14ac:dyDescent="0.25">
      <c r="B17" s="43">
        <v>14</v>
      </c>
      <c r="C17" s="56" t="s">
        <v>48</v>
      </c>
      <c r="D17" s="57" t="s">
        <v>25</v>
      </c>
      <c r="E17" s="46" t="s">
        <v>27</v>
      </c>
      <c r="F17" s="46"/>
      <c r="G17" s="49">
        <v>78</v>
      </c>
      <c r="H17" s="48"/>
      <c r="I17" s="49">
        <v>35</v>
      </c>
      <c r="J17" s="48"/>
      <c r="K17" s="50">
        <v>40</v>
      </c>
      <c r="L17" s="51">
        <f t="shared" si="0"/>
        <v>5</v>
      </c>
      <c r="N17" s="46"/>
      <c r="O17" s="49">
        <v>45</v>
      </c>
      <c r="P17" s="71"/>
      <c r="Q17" s="71"/>
      <c r="R17" s="71"/>
      <c r="S17" s="70"/>
      <c r="T17" s="70"/>
      <c r="U17" s="62"/>
      <c r="V17" s="62">
        <v>50</v>
      </c>
      <c r="AA17" s="62"/>
      <c r="AB17" s="65">
        <v>65</v>
      </c>
      <c r="AE17" s="9"/>
      <c r="AG17" s="62"/>
      <c r="AH17" s="65">
        <v>78</v>
      </c>
    </row>
    <row r="18" spans="2:34" ht="30" x14ac:dyDescent="0.25">
      <c r="B18" s="43">
        <v>15</v>
      </c>
      <c r="C18" s="56" t="s">
        <v>55</v>
      </c>
      <c r="D18" s="57" t="s">
        <v>25</v>
      </c>
      <c r="E18" s="46" t="s">
        <v>27</v>
      </c>
      <c r="F18" s="46"/>
      <c r="G18" s="49">
        <v>70</v>
      </c>
      <c r="H18" s="48"/>
      <c r="I18" s="49">
        <v>25</v>
      </c>
      <c r="J18" s="54"/>
      <c r="K18" s="50">
        <v>36.869999999999997</v>
      </c>
      <c r="L18" s="51">
        <f t="shared" si="0"/>
        <v>11.869999999999997</v>
      </c>
      <c r="N18" s="46"/>
      <c r="O18" s="49">
        <v>40</v>
      </c>
      <c r="P18" s="71"/>
      <c r="Q18" s="71"/>
      <c r="R18" s="71"/>
      <c r="S18" s="70"/>
      <c r="T18" s="70"/>
      <c r="U18" s="62"/>
      <c r="V18" s="62">
        <v>45</v>
      </c>
      <c r="AA18" s="62"/>
      <c r="AB18" s="65">
        <v>55</v>
      </c>
      <c r="AE18" s="9"/>
      <c r="AG18" s="62"/>
      <c r="AH18" s="65">
        <v>70</v>
      </c>
    </row>
    <row r="19" spans="2:34" x14ac:dyDescent="0.25">
      <c r="B19" s="43">
        <v>16</v>
      </c>
      <c r="C19" s="45" t="s">
        <v>33</v>
      </c>
      <c r="D19" s="45" t="s">
        <v>19</v>
      </c>
      <c r="E19" s="46" t="s">
        <v>34</v>
      </c>
      <c r="F19" s="46">
        <v>1300</v>
      </c>
      <c r="G19" s="49">
        <v>100</v>
      </c>
      <c r="H19" s="49">
        <f>+($F$19*I19)/100</f>
        <v>325</v>
      </c>
      <c r="I19" s="49">
        <f>+G19/4</f>
        <v>25</v>
      </c>
      <c r="J19" s="46">
        <v>263</v>
      </c>
      <c r="K19" s="50">
        <f>+(J19/F19)*100</f>
        <v>20.23076923076923</v>
      </c>
      <c r="L19" s="51">
        <f t="shared" si="0"/>
        <v>-4.7692307692307701</v>
      </c>
      <c r="N19" s="46">
        <v>520</v>
      </c>
      <c r="O19" s="49"/>
      <c r="P19" s="71"/>
      <c r="Q19" s="71"/>
      <c r="R19" s="71"/>
      <c r="S19" s="70"/>
      <c r="T19" s="70"/>
      <c r="U19" s="64">
        <v>650</v>
      </c>
      <c r="V19" s="62">
        <f>+(U19/$F$19)*100</f>
        <v>50</v>
      </c>
      <c r="X19" s="1">
        <f t="shared" si="1"/>
        <v>0</v>
      </c>
      <c r="AA19" s="62">
        <v>975</v>
      </c>
      <c r="AB19" s="62">
        <f>+(AA19/$F$19)*100</f>
        <v>75</v>
      </c>
      <c r="AG19" s="62">
        <v>1300</v>
      </c>
      <c r="AH19" s="62">
        <f>+(AG19/$F$19)*100</f>
        <v>100</v>
      </c>
    </row>
    <row r="20" spans="2:34" x14ac:dyDescent="0.25">
      <c r="B20" s="43">
        <v>17</v>
      </c>
      <c r="C20" s="45" t="s">
        <v>35</v>
      </c>
      <c r="D20" s="45" t="s">
        <v>19</v>
      </c>
      <c r="E20" s="46" t="s">
        <v>34</v>
      </c>
      <c r="F20" s="46">
        <v>1300</v>
      </c>
      <c r="G20" s="49">
        <v>100</v>
      </c>
      <c r="H20" s="49">
        <f>+($F$19*I20)/100</f>
        <v>325</v>
      </c>
      <c r="I20" s="49">
        <f t="shared" ref="I20:I21" si="3">+G20/4</f>
        <v>25</v>
      </c>
      <c r="J20" s="46">
        <v>293</v>
      </c>
      <c r="K20" s="50">
        <f t="shared" ref="K20:K26" si="4">+(J20/F20)*100</f>
        <v>22.538461538461537</v>
      </c>
      <c r="L20" s="51">
        <f t="shared" si="0"/>
        <v>-2.4615384615384635</v>
      </c>
      <c r="N20" s="46">
        <v>520</v>
      </c>
      <c r="O20" s="49"/>
      <c r="P20" s="71"/>
      <c r="Q20" s="71"/>
      <c r="R20" s="71"/>
      <c r="S20" s="70"/>
      <c r="T20" s="70"/>
      <c r="U20" s="62">
        <v>650</v>
      </c>
      <c r="V20" s="62">
        <f>+(U20/$F$20)*100</f>
        <v>50</v>
      </c>
      <c r="X20" s="1">
        <f t="shared" si="1"/>
        <v>0</v>
      </c>
      <c r="AA20" s="62">
        <v>975</v>
      </c>
      <c r="AB20" s="62">
        <f>+(AA20/$F$20)*100</f>
        <v>75</v>
      </c>
      <c r="AG20" s="62">
        <v>1300</v>
      </c>
      <c r="AH20" s="62">
        <f>+(AG20/$F$20)*100</f>
        <v>100</v>
      </c>
    </row>
    <row r="21" spans="2:34" x14ac:dyDescent="0.25">
      <c r="B21" s="43">
        <v>18</v>
      </c>
      <c r="C21" s="45" t="s">
        <v>36</v>
      </c>
      <c r="D21" s="45" t="s">
        <v>19</v>
      </c>
      <c r="E21" s="46" t="s">
        <v>34</v>
      </c>
      <c r="F21" s="46">
        <v>85</v>
      </c>
      <c r="G21" s="49">
        <v>100</v>
      </c>
      <c r="H21" s="49">
        <f t="shared" ref="H21" si="5">+F21/4</f>
        <v>21.25</v>
      </c>
      <c r="I21" s="49">
        <f t="shared" si="3"/>
        <v>25</v>
      </c>
      <c r="J21" s="46">
        <v>11</v>
      </c>
      <c r="K21" s="50">
        <f t="shared" si="4"/>
        <v>12.941176470588237</v>
      </c>
      <c r="L21" s="51">
        <f t="shared" si="0"/>
        <v>-12.058823529411763</v>
      </c>
      <c r="N21" s="46">
        <v>35</v>
      </c>
      <c r="O21" s="49"/>
      <c r="P21" s="71"/>
      <c r="Q21" s="71"/>
      <c r="R21" s="71"/>
      <c r="S21" s="70"/>
      <c r="T21" s="70"/>
      <c r="U21" s="62">
        <v>42</v>
      </c>
      <c r="V21" s="65">
        <f>+(U21/$F$21)*100</f>
        <v>49.411764705882355</v>
      </c>
      <c r="X21" s="1">
        <f t="shared" si="1"/>
        <v>0</v>
      </c>
      <c r="AA21" s="62">
        <v>54</v>
      </c>
      <c r="AB21" s="65">
        <f>+(AA21/$F$21)*100</f>
        <v>63.529411764705877</v>
      </c>
      <c r="AG21" s="62">
        <v>85</v>
      </c>
      <c r="AH21" s="65">
        <f>+(AG21/$F$21)*100</f>
        <v>100</v>
      </c>
    </row>
    <row r="22" spans="2:34" x14ac:dyDescent="0.25">
      <c r="B22" s="43">
        <v>19</v>
      </c>
      <c r="C22" s="52" t="s">
        <v>56</v>
      </c>
      <c r="D22" s="53" t="s">
        <v>21</v>
      </c>
      <c r="E22" s="46" t="s">
        <v>34</v>
      </c>
      <c r="F22" s="46">
        <v>705</v>
      </c>
      <c r="G22" s="49">
        <v>100</v>
      </c>
      <c r="H22" s="49">
        <v>140</v>
      </c>
      <c r="I22" s="49">
        <f>+(H22/$F$22)*100</f>
        <v>19.858156028368796</v>
      </c>
      <c r="J22" s="46">
        <v>135</v>
      </c>
      <c r="K22" s="50">
        <f t="shared" si="4"/>
        <v>19.148936170212767</v>
      </c>
      <c r="L22" s="51">
        <f t="shared" si="0"/>
        <v>-0.70921985815602895</v>
      </c>
      <c r="N22" s="37">
        <v>315</v>
      </c>
      <c r="O22" s="38"/>
      <c r="P22" s="71"/>
      <c r="Q22" s="71"/>
      <c r="R22" s="71"/>
      <c r="S22" s="70"/>
      <c r="T22" s="70"/>
      <c r="U22" s="62">
        <v>391</v>
      </c>
      <c r="V22" s="64">
        <f>+(U22/$F$22)*100</f>
        <v>55.460992907801419</v>
      </c>
      <c r="X22" s="1">
        <f t="shared" si="1"/>
        <v>0</v>
      </c>
      <c r="AA22" s="62">
        <v>591</v>
      </c>
      <c r="AB22" s="64">
        <f>+(AA22/$F$22)*100</f>
        <v>83.829787234042556</v>
      </c>
      <c r="AG22" s="62">
        <v>705</v>
      </c>
      <c r="AH22" s="64">
        <f>+(AG22/$F$22)*100</f>
        <v>100</v>
      </c>
    </row>
    <row r="23" spans="2:34" x14ac:dyDescent="0.25">
      <c r="B23" s="43">
        <v>20</v>
      </c>
      <c r="C23" s="52" t="s">
        <v>57</v>
      </c>
      <c r="D23" s="53" t="s">
        <v>21</v>
      </c>
      <c r="E23" s="46" t="s">
        <v>34</v>
      </c>
      <c r="F23" s="46">
        <v>7966</v>
      </c>
      <c r="G23" s="49">
        <v>100</v>
      </c>
      <c r="H23" s="49">
        <v>1258</v>
      </c>
      <c r="I23" s="49">
        <f>+(H23/$F$23)*100</f>
        <v>15.792116495104192</v>
      </c>
      <c r="J23" s="46">
        <v>2269</v>
      </c>
      <c r="K23" s="50">
        <f t="shared" si="4"/>
        <v>28.483555109214159</v>
      </c>
      <c r="L23" s="51">
        <f t="shared" si="0"/>
        <v>12.691438614109966</v>
      </c>
      <c r="N23" s="46">
        <v>3013</v>
      </c>
      <c r="O23" s="47"/>
      <c r="P23" s="71"/>
      <c r="Q23" s="71"/>
      <c r="R23" s="71"/>
      <c r="S23" s="70"/>
      <c r="T23" s="70"/>
      <c r="U23" s="62">
        <v>3879</v>
      </c>
      <c r="V23" s="64">
        <f>+(U23/$F$23)*100</f>
        <v>48.694451418528743</v>
      </c>
      <c r="X23" s="1">
        <f t="shared" si="1"/>
        <v>0</v>
      </c>
      <c r="AA23" s="62">
        <v>6311</v>
      </c>
      <c r="AB23" s="64">
        <f>+(AA23/$F$23)*100</f>
        <v>79.224202862164191</v>
      </c>
      <c r="AG23" s="62">
        <v>7966</v>
      </c>
      <c r="AH23" s="64">
        <f>+(AG23/$F$23)*100</f>
        <v>100</v>
      </c>
    </row>
    <row r="24" spans="2:34" ht="20.25" customHeight="1" x14ac:dyDescent="0.25">
      <c r="B24" s="43">
        <v>21</v>
      </c>
      <c r="C24" s="52" t="s">
        <v>58</v>
      </c>
      <c r="D24" s="53" t="s">
        <v>21</v>
      </c>
      <c r="E24" s="46" t="s">
        <v>34</v>
      </c>
      <c r="F24" s="46">
        <v>2574</v>
      </c>
      <c r="G24" s="49">
        <v>100</v>
      </c>
      <c r="H24" s="49">
        <v>546</v>
      </c>
      <c r="I24" s="49">
        <f>+(H24/$F$24)*100</f>
        <v>21.212121212121211</v>
      </c>
      <c r="J24" s="46">
        <v>1725</v>
      </c>
      <c r="K24" s="50">
        <f t="shared" si="4"/>
        <v>67.016317016317018</v>
      </c>
      <c r="L24" s="51">
        <f t="shared" si="0"/>
        <v>45.804195804195807</v>
      </c>
      <c r="N24" s="46">
        <v>1039</v>
      </c>
      <c r="O24" s="49"/>
      <c r="P24" s="71"/>
      <c r="Q24" s="71"/>
      <c r="R24" s="71"/>
      <c r="S24" s="70"/>
      <c r="T24" s="70"/>
      <c r="U24" s="62">
        <v>1285</v>
      </c>
      <c r="V24" s="64">
        <f>+(U24/$F$24)*100</f>
        <v>49.922299922299921</v>
      </c>
      <c r="X24" s="1">
        <f t="shared" si="1"/>
        <v>0</v>
      </c>
      <c r="AA24" s="62">
        <v>1999</v>
      </c>
      <c r="AB24" s="64">
        <f>+(AA24/$F$24)*100</f>
        <v>77.661227661227656</v>
      </c>
      <c r="AG24" s="62">
        <v>2574</v>
      </c>
      <c r="AH24" s="64">
        <f>+(AG24/$F$24)*100</f>
        <v>100</v>
      </c>
    </row>
    <row r="25" spans="2:34" x14ac:dyDescent="0.25">
      <c r="B25" s="43">
        <v>22</v>
      </c>
      <c r="C25" s="52" t="s">
        <v>59</v>
      </c>
      <c r="D25" s="53" t="s">
        <v>21</v>
      </c>
      <c r="E25" s="46" t="s">
        <v>34</v>
      </c>
      <c r="F25" s="46">
        <v>1405</v>
      </c>
      <c r="G25" s="49">
        <v>100</v>
      </c>
      <c r="H25" s="49">
        <f>+($F$25*I25)/100</f>
        <v>252.9</v>
      </c>
      <c r="I25" s="49">
        <v>18</v>
      </c>
      <c r="J25" s="46">
        <v>217</v>
      </c>
      <c r="K25" s="50">
        <f t="shared" si="4"/>
        <v>15.444839857651246</v>
      </c>
      <c r="L25" s="51">
        <f t="shared" si="0"/>
        <v>-2.555160142348754</v>
      </c>
      <c r="N25" s="46"/>
      <c r="O25" s="49">
        <v>18</v>
      </c>
      <c r="P25" s="71"/>
      <c r="Q25" s="71"/>
      <c r="R25" s="71"/>
      <c r="S25" s="70"/>
      <c r="T25" s="70"/>
      <c r="U25" s="64">
        <f>+($F$25*V25)/100</f>
        <v>688.45</v>
      </c>
      <c r="V25" s="62">
        <v>49</v>
      </c>
      <c r="X25" s="1">
        <f t="shared" si="1"/>
        <v>0</v>
      </c>
      <c r="AA25" s="64">
        <f>+($F$25*AB25)/100</f>
        <v>1095.9000000000001</v>
      </c>
      <c r="AB25" s="62">
        <v>78</v>
      </c>
      <c r="AG25" s="64">
        <f>+($F$25*AH25)/100</f>
        <v>1405</v>
      </c>
      <c r="AH25" s="62">
        <v>100</v>
      </c>
    </row>
    <row r="26" spans="2:34" ht="30" x14ac:dyDescent="0.25">
      <c r="B26" s="43">
        <v>23</v>
      </c>
      <c r="C26" s="55" t="s">
        <v>60</v>
      </c>
      <c r="D26" s="55" t="s">
        <v>23</v>
      </c>
      <c r="E26" s="46" t="s">
        <v>34</v>
      </c>
      <c r="F26" s="46">
        <v>5766</v>
      </c>
      <c r="G26" s="49">
        <v>100</v>
      </c>
      <c r="H26" s="49">
        <f>+($F$26*I26)/100</f>
        <v>1210.8599999999999</v>
      </c>
      <c r="I26" s="49">
        <v>21</v>
      </c>
      <c r="J26" s="46">
        <v>1129</v>
      </c>
      <c r="K26" s="50">
        <f t="shared" si="4"/>
        <v>19.580298300381546</v>
      </c>
      <c r="L26" s="51">
        <f t="shared" si="0"/>
        <v>-1.4197016996184537</v>
      </c>
      <c r="N26" s="46"/>
      <c r="O26" s="49">
        <v>21</v>
      </c>
      <c r="P26" s="71"/>
      <c r="Q26" s="71"/>
      <c r="R26" s="71"/>
      <c r="S26" s="70"/>
      <c r="T26" s="70"/>
      <c r="U26" s="64">
        <f>+($F$26*V26)/100</f>
        <v>3113.64</v>
      </c>
      <c r="V26" s="62">
        <v>54</v>
      </c>
      <c r="X26" s="1">
        <f t="shared" si="1"/>
        <v>0</v>
      </c>
      <c r="AA26" s="64">
        <f>+($F$26*AB26)/100</f>
        <v>4843.4399999999996</v>
      </c>
      <c r="AB26" s="62">
        <v>84</v>
      </c>
      <c r="AG26" s="64">
        <f>+($F$26*AH26)/100</f>
        <v>5766</v>
      </c>
      <c r="AH26" s="62">
        <v>100</v>
      </c>
    </row>
    <row r="27" spans="2:34" ht="30" x14ac:dyDescent="0.25">
      <c r="B27" s="43">
        <v>24</v>
      </c>
      <c r="C27" s="55" t="s">
        <v>61</v>
      </c>
      <c r="D27" s="55" t="s">
        <v>23</v>
      </c>
      <c r="E27" s="46" t="s">
        <v>34</v>
      </c>
      <c r="F27" s="46"/>
      <c r="G27" s="49">
        <v>10</v>
      </c>
      <c r="H27" s="48"/>
      <c r="I27" s="49">
        <v>10</v>
      </c>
      <c r="J27" s="50"/>
      <c r="K27" s="50">
        <v>56.8</v>
      </c>
      <c r="L27" s="51">
        <f t="shared" si="0"/>
        <v>46.8</v>
      </c>
      <c r="N27" s="46"/>
      <c r="O27" s="49">
        <v>7</v>
      </c>
      <c r="P27" s="71"/>
      <c r="Q27" s="71"/>
      <c r="R27" s="71"/>
      <c r="S27" s="70"/>
      <c r="T27" s="70"/>
      <c r="U27" s="62"/>
      <c r="V27" s="62">
        <v>10</v>
      </c>
      <c r="AA27" s="62"/>
      <c r="AB27" s="62">
        <v>10</v>
      </c>
      <c r="AG27" s="62"/>
      <c r="AH27" s="62">
        <v>10</v>
      </c>
    </row>
    <row r="28" spans="2:34" ht="30" x14ac:dyDescent="0.25">
      <c r="B28" s="43">
        <v>25</v>
      </c>
      <c r="C28" s="55" t="s">
        <v>62</v>
      </c>
      <c r="D28" s="55" t="s">
        <v>23</v>
      </c>
      <c r="E28" s="46" t="s">
        <v>34</v>
      </c>
      <c r="F28" s="46"/>
      <c r="G28" s="49">
        <v>10</v>
      </c>
      <c r="H28" s="48"/>
      <c r="I28" s="49">
        <v>10</v>
      </c>
      <c r="J28" s="50"/>
      <c r="K28" s="50">
        <v>-6</v>
      </c>
      <c r="L28" s="51">
        <f t="shared" si="0"/>
        <v>-16</v>
      </c>
      <c r="N28" s="46"/>
      <c r="O28" s="49">
        <v>10</v>
      </c>
      <c r="P28" s="71"/>
      <c r="Q28" s="71"/>
      <c r="R28" s="71"/>
      <c r="S28" s="70"/>
      <c r="T28" s="70"/>
      <c r="U28" s="62"/>
      <c r="V28" s="62">
        <v>10</v>
      </c>
      <c r="AA28" s="62"/>
      <c r="AB28" s="62">
        <v>10</v>
      </c>
      <c r="AG28" s="62"/>
      <c r="AH28" s="62">
        <v>10</v>
      </c>
    </row>
    <row r="29" spans="2:34" ht="30" x14ac:dyDescent="0.25">
      <c r="B29" s="43">
        <v>26</v>
      </c>
      <c r="C29" s="55" t="s">
        <v>63</v>
      </c>
      <c r="D29" s="55" t="s">
        <v>23</v>
      </c>
      <c r="E29" s="46" t="s">
        <v>34</v>
      </c>
      <c r="F29" s="46"/>
      <c r="G29" s="49">
        <v>7</v>
      </c>
      <c r="H29" s="48"/>
      <c r="I29" s="49">
        <v>7</v>
      </c>
      <c r="J29" s="50"/>
      <c r="K29" s="50">
        <v>103</v>
      </c>
      <c r="L29" s="51">
        <f t="shared" si="0"/>
        <v>96</v>
      </c>
      <c r="N29" s="46"/>
      <c r="O29" s="49">
        <v>10</v>
      </c>
      <c r="P29" s="71"/>
      <c r="Q29" s="71"/>
      <c r="R29" s="71"/>
      <c r="S29" s="70"/>
      <c r="T29" s="70"/>
      <c r="U29" s="62"/>
      <c r="V29" s="62">
        <v>7</v>
      </c>
      <c r="AA29" s="62"/>
      <c r="AB29" s="62">
        <v>7</v>
      </c>
      <c r="AG29" s="62"/>
      <c r="AH29" s="62">
        <v>7</v>
      </c>
    </row>
    <row r="30" spans="2:34" ht="45" x14ac:dyDescent="0.25">
      <c r="B30" s="43">
        <v>27</v>
      </c>
      <c r="C30" s="57" t="s">
        <v>37</v>
      </c>
      <c r="D30" s="57" t="s">
        <v>25</v>
      </c>
      <c r="E30" s="46" t="s">
        <v>34</v>
      </c>
      <c r="F30" s="46">
        <v>337</v>
      </c>
      <c r="G30" s="49">
        <v>80</v>
      </c>
      <c r="H30" s="48">
        <f>+F30/4</f>
        <v>84.25</v>
      </c>
      <c r="I30" s="49">
        <v>50</v>
      </c>
      <c r="J30" s="50">
        <v>51</v>
      </c>
      <c r="K30" s="50">
        <f>+(J30/F30)*100</f>
        <v>15.133531157270031</v>
      </c>
      <c r="L30" s="51">
        <f t="shared" si="0"/>
        <v>-34.866468842729972</v>
      </c>
      <c r="N30" s="46"/>
      <c r="O30" s="49">
        <v>50</v>
      </c>
      <c r="P30" s="71"/>
      <c r="Q30" s="71"/>
      <c r="R30" s="71"/>
      <c r="S30" s="70"/>
      <c r="T30" s="70"/>
      <c r="U30" s="62"/>
      <c r="V30" s="62">
        <v>60</v>
      </c>
      <c r="X30" s="1">
        <f t="shared" si="1"/>
        <v>0</v>
      </c>
      <c r="AA30" s="62"/>
      <c r="AB30" s="62">
        <v>70</v>
      </c>
      <c r="AG30" s="62"/>
      <c r="AH30" s="62">
        <v>80</v>
      </c>
    </row>
    <row r="31" spans="2:34" ht="30" x14ac:dyDescent="0.25">
      <c r="B31" s="43">
        <v>28</v>
      </c>
      <c r="C31" s="56" t="s">
        <v>64</v>
      </c>
      <c r="D31" s="57" t="s">
        <v>25</v>
      </c>
      <c r="E31" s="46" t="s">
        <v>34</v>
      </c>
      <c r="F31" s="46"/>
      <c r="G31" s="49">
        <v>90</v>
      </c>
      <c r="H31" s="48"/>
      <c r="I31" s="49">
        <v>10</v>
      </c>
      <c r="J31" s="50"/>
      <c r="K31" s="50">
        <v>10</v>
      </c>
      <c r="L31" s="51">
        <f t="shared" si="0"/>
        <v>0</v>
      </c>
      <c r="N31" s="37"/>
      <c r="O31" s="38">
        <v>10</v>
      </c>
      <c r="P31" s="71"/>
      <c r="Q31" s="71"/>
      <c r="R31" s="71"/>
      <c r="S31" s="70"/>
      <c r="T31" s="70"/>
      <c r="U31" s="62"/>
      <c r="V31" s="62">
        <v>30</v>
      </c>
      <c r="AA31" s="62"/>
      <c r="AB31" s="62">
        <v>60</v>
      </c>
      <c r="AG31" s="62"/>
      <c r="AH31" s="62">
        <v>90</v>
      </c>
    </row>
    <row r="32" spans="2:34" ht="45" x14ac:dyDescent="0.25">
      <c r="B32" s="43">
        <v>29</v>
      </c>
      <c r="C32" s="56" t="s">
        <v>65</v>
      </c>
      <c r="D32" s="57" t="s">
        <v>25</v>
      </c>
      <c r="E32" s="46" t="s">
        <v>34</v>
      </c>
      <c r="F32" s="46"/>
      <c r="G32" s="49">
        <v>85</v>
      </c>
      <c r="H32" s="48"/>
      <c r="I32" s="49">
        <v>40</v>
      </c>
      <c r="J32" s="50"/>
      <c r="K32" s="50">
        <v>0</v>
      </c>
      <c r="L32" s="51">
        <f t="shared" si="0"/>
        <v>-40</v>
      </c>
      <c r="N32" s="46"/>
      <c r="O32" s="47">
        <v>40</v>
      </c>
      <c r="P32" s="71"/>
      <c r="Q32" s="71"/>
      <c r="R32" s="71"/>
      <c r="S32" s="70"/>
      <c r="T32" s="70"/>
      <c r="U32" s="62"/>
      <c r="V32" s="62">
        <v>55</v>
      </c>
      <c r="AA32" s="62"/>
      <c r="AB32" s="62">
        <v>70</v>
      </c>
      <c r="AG32" s="62"/>
      <c r="AH32" s="62">
        <v>85</v>
      </c>
    </row>
    <row r="33" spans="2:34" ht="30" x14ac:dyDescent="0.25">
      <c r="B33" s="43">
        <v>30</v>
      </c>
      <c r="C33" s="56" t="s">
        <v>66</v>
      </c>
      <c r="D33" s="57" t="s">
        <v>25</v>
      </c>
      <c r="E33" s="46" t="s">
        <v>34</v>
      </c>
      <c r="F33" s="46"/>
      <c r="G33" s="49">
        <v>75</v>
      </c>
      <c r="H33" s="48"/>
      <c r="I33" s="49">
        <v>30</v>
      </c>
      <c r="J33" s="50"/>
      <c r="K33" s="50">
        <v>30</v>
      </c>
      <c r="L33" s="51">
        <f t="shared" si="0"/>
        <v>0</v>
      </c>
      <c r="N33" s="46"/>
      <c r="O33" s="49">
        <v>30</v>
      </c>
      <c r="P33" s="71"/>
      <c r="Q33" s="71"/>
      <c r="R33" s="71"/>
      <c r="S33" s="70"/>
      <c r="T33" s="70"/>
      <c r="U33" s="62"/>
      <c r="V33" s="62">
        <v>45</v>
      </c>
      <c r="AA33" s="62"/>
      <c r="AB33" s="62">
        <v>60</v>
      </c>
      <c r="AG33" s="62"/>
      <c r="AH33" s="62">
        <v>75</v>
      </c>
    </row>
    <row r="34" spans="2:34" x14ac:dyDescent="0.25">
      <c r="B34" s="10"/>
      <c r="C34" s="11"/>
      <c r="D34" s="11"/>
      <c r="E34" s="12"/>
      <c r="F34" s="12"/>
      <c r="G34" s="13"/>
      <c r="H34" s="14"/>
      <c r="I34" s="13"/>
      <c r="J34" s="15"/>
      <c r="K34" s="15"/>
      <c r="L34" s="16"/>
    </row>
    <row r="35" spans="2:34" x14ac:dyDescent="0.25">
      <c r="B35" s="72"/>
      <c r="C35" s="73" t="s">
        <v>38</v>
      </c>
      <c r="D35" s="18"/>
      <c r="E35" s="19"/>
      <c r="F35" s="18"/>
      <c r="G35" s="18"/>
      <c r="H35" s="20"/>
      <c r="I35" s="20"/>
      <c r="J35" s="21"/>
      <c r="K35" s="17"/>
      <c r="L35" s="21"/>
    </row>
    <row r="36" spans="2:34" x14ac:dyDescent="0.25">
      <c r="B36" s="74"/>
      <c r="C36" s="73" t="s">
        <v>39</v>
      </c>
      <c r="D36" s="20"/>
      <c r="E36" s="20"/>
      <c r="F36" s="20"/>
      <c r="G36" s="20"/>
      <c r="H36" s="22"/>
      <c r="I36" s="20"/>
      <c r="J36" s="21"/>
      <c r="K36" s="17"/>
      <c r="L36" s="21"/>
    </row>
    <row r="37" spans="2:34" x14ac:dyDescent="0.25">
      <c r="B37" s="75"/>
      <c r="C37" s="73" t="s">
        <v>40</v>
      </c>
      <c r="D37" s="20"/>
      <c r="E37" s="20"/>
      <c r="F37" s="20"/>
      <c r="G37" s="20"/>
      <c r="H37" s="22"/>
      <c r="I37" s="20"/>
      <c r="J37" s="21"/>
      <c r="K37" s="17"/>
      <c r="L37" s="21"/>
    </row>
    <row r="38" spans="2:34" x14ac:dyDescent="0.25">
      <c r="B38" s="76"/>
      <c r="C38" s="73" t="s">
        <v>41</v>
      </c>
      <c r="D38" s="20"/>
      <c r="E38" s="20"/>
      <c r="F38" s="20"/>
      <c r="G38" s="20"/>
      <c r="H38" s="22"/>
      <c r="I38" s="20"/>
      <c r="J38" s="21"/>
      <c r="K38" s="17"/>
      <c r="L38" s="21"/>
    </row>
    <row r="39" spans="2:34" x14ac:dyDescent="0.25">
      <c r="B39" s="23"/>
      <c r="C39" s="24"/>
      <c r="D39" s="20"/>
      <c r="E39" s="20"/>
      <c r="F39" s="20"/>
      <c r="G39" s="20"/>
      <c r="H39" s="22"/>
      <c r="I39" s="20"/>
    </row>
    <row r="40" spans="2:34" x14ac:dyDescent="0.25">
      <c r="B40" s="23"/>
      <c r="C40" s="24"/>
      <c r="D40" s="20"/>
      <c r="E40" s="20"/>
      <c r="F40" s="20"/>
      <c r="G40" s="20"/>
      <c r="H40" s="22"/>
      <c r="I40" s="20"/>
    </row>
    <row r="41" spans="2:34" x14ac:dyDescent="0.25">
      <c r="B41" s="23"/>
      <c r="C41" s="25"/>
      <c r="D41" s="26"/>
      <c r="E41" s="26"/>
      <c r="F41" s="26"/>
      <c r="G41" s="26"/>
      <c r="H41" s="20"/>
      <c r="I41" s="18"/>
    </row>
    <row r="42" spans="2:34" x14ac:dyDescent="0.25">
      <c r="B42" s="23"/>
      <c r="C42" s="20"/>
      <c r="D42" s="20"/>
      <c r="E42" s="20"/>
      <c r="F42" s="20"/>
      <c r="G42" s="20"/>
      <c r="H42" s="20"/>
      <c r="I42" s="20"/>
    </row>
    <row r="43" spans="2:34" x14ac:dyDescent="0.25">
      <c r="B43" s="23"/>
      <c r="C43" s="20"/>
      <c r="D43" s="20"/>
      <c r="E43" s="20"/>
      <c r="F43" s="20"/>
      <c r="G43" s="20"/>
      <c r="H43" s="20"/>
      <c r="I43" s="20"/>
    </row>
    <row r="44" spans="2:34" x14ac:dyDescent="0.25">
      <c r="B44" s="23"/>
      <c r="C44" s="20"/>
      <c r="D44" s="20"/>
      <c r="E44" s="20"/>
      <c r="F44" s="20"/>
      <c r="G44" s="20"/>
      <c r="H44" s="20"/>
      <c r="I44" s="20"/>
    </row>
    <row r="45" spans="2:34" x14ac:dyDescent="0.25">
      <c r="B45" s="23"/>
      <c r="C45" s="20"/>
      <c r="D45" s="20"/>
      <c r="E45" s="20"/>
      <c r="F45" s="20"/>
      <c r="G45" s="20"/>
      <c r="H45" s="20"/>
      <c r="I45" s="20"/>
    </row>
    <row r="46" spans="2:34" x14ac:dyDescent="0.25">
      <c r="B46" s="23"/>
      <c r="C46" s="20"/>
      <c r="D46" s="20"/>
      <c r="E46" s="20"/>
      <c r="F46" s="20"/>
      <c r="G46" s="20"/>
      <c r="H46" s="20"/>
      <c r="I46" s="20"/>
    </row>
    <row r="47" spans="2:34" x14ac:dyDescent="0.25">
      <c r="B47" s="23"/>
      <c r="C47" s="20"/>
      <c r="D47" s="20"/>
      <c r="E47" s="20"/>
      <c r="F47" s="20"/>
      <c r="G47" s="20"/>
      <c r="H47" s="20"/>
      <c r="I47" s="20"/>
    </row>
    <row r="48" spans="2:34" x14ac:dyDescent="0.25">
      <c r="B48" s="23"/>
      <c r="C48" s="20"/>
      <c r="D48" s="20"/>
      <c r="E48" s="20"/>
      <c r="F48" s="20"/>
      <c r="G48" s="20"/>
      <c r="H48" s="20"/>
      <c r="I48" s="20"/>
    </row>
    <row r="49" spans="2:9" x14ac:dyDescent="0.25">
      <c r="B49" s="23"/>
      <c r="C49" s="20"/>
      <c r="D49" s="20"/>
      <c r="E49" s="20"/>
      <c r="F49" s="20"/>
      <c r="G49" s="20"/>
      <c r="H49" s="20"/>
      <c r="I49" s="20"/>
    </row>
    <row r="50" spans="2:9" x14ac:dyDescent="0.25">
      <c r="B50" s="23"/>
      <c r="C50" s="20"/>
      <c r="D50" s="20"/>
      <c r="E50" s="20"/>
      <c r="F50" s="20"/>
      <c r="G50" s="20"/>
      <c r="H50" s="20"/>
      <c r="I50" s="20"/>
    </row>
    <row r="51" spans="2:9" x14ac:dyDescent="0.25">
      <c r="B51" s="23"/>
      <c r="C51" s="20"/>
      <c r="D51" s="20"/>
      <c r="E51" s="20"/>
      <c r="F51" s="20"/>
      <c r="G51" s="20"/>
      <c r="H51" s="20"/>
      <c r="I51" s="20"/>
    </row>
  </sheetData>
  <sheetProtection sheet="1" objects="1" scenarios="1" autoFilter="0"/>
  <autoFilter ref="B3:AL33"/>
  <mergeCells count="1">
    <mergeCell ref="B1:L1"/>
  </mergeCells>
  <conditionalFormatting sqref="L4:L33">
    <cfRule type="cellIs" dxfId="4" priority="1" operator="between">
      <formula>5.01</formula>
      <formula>100</formula>
    </cfRule>
    <cfRule type="cellIs" dxfId="3" priority="2" operator="between">
      <formula>5.01</formula>
      <formula>93</formula>
    </cfRule>
    <cfRule type="cellIs" dxfId="2" priority="3" operator="between">
      <formula>-10.1</formula>
      <formula>-90</formula>
    </cfRule>
    <cfRule type="cellIs" dxfId="1" priority="4" operator="between">
      <formula>-5.01</formula>
      <formula>-10</formula>
    </cfRule>
    <cfRule type="cellIs" dxfId="0" priority="5" operator="between">
      <formula>-5</formula>
      <formula>5</formula>
    </cfRule>
  </conditionalFormatting>
  <dataValidations count="4">
    <dataValidation allowBlank="1" showInputMessage="1" showErrorMessage="1" promptTitle="Justificación" prompt="Explicar el porqué de las variaciones (positivas o negativas), así como mencionar las acciones más relevantes que se han llevado a cabo para dar cumplimiento con las metas al mes de mayo del 2014." sqref="S4:S33"/>
    <dataValidation allowBlank="1" showInputMessage="1" showErrorMessage="1" promptTitle="Efectos" prompt="En caso de tener variación positiva o negativa sobre la meta programada, describir los efectos que esta variación tiene sobre el indicador con proyección a futuro." sqref="T4:T33"/>
    <dataValidation type="decimal" operator="greaterThanOrEqual" allowBlank="1" showInputMessage="1" showErrorMessage="1" prompt="Incluir únicamente números con 2 decimales máximo. No incluir el signo de %" sqref="Q4:Q33">
      <formula1>0</formula1>
    </dataValidation>
    <dataValidation type="decimal" operator="greaterThanOrEqual" allowBlank="1" showInputMessage="1" showErrorMessage="1" prompt="Incluir únicamente números; máximo 2 decimales." sqref="P4:P33">
      <formula1>0</formula1>
    </dataValidation>
  </dataValidations>
  <pageMargins left="0.7" right="0.7" top="0.75" bottom="0.75" header="0.3" footer="0.3"/>
  <pageSetup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filterMode="1"/>
  <dimension ref="A1:ATL166"/>
  <sheetViews>
    <sheetView tabSelected="1" topLeftCell="A14" zoomScale="70" zoomScaleNormal="70" workbookViewId="0">
      <selection activeCell="P23" sqref="P23"/>
    </sheetView>
  </sheetViews>
  <sheetFormatPr baseColWidth="10" defaultColWidth="11" defaultRowHeight="17.25" x14ac:dyDescent="0.25"/>
  <cols>
    <col min="1" max="1" width="3.42578125" style="77" customWidth="1"/>
    <col min="2" max="2" width="4.28515625" style="77" customWidth="1"/>
    <col min="3" max="3" width="29" style="77" customWidth="1"/>
    <col min="4" max="4" width="7.85546875" style="77" customWidth="1"/>
    <col min="5" max="5" width="17.5703125" style="77" customWidth="1"/>
    <col min="6" max="6" width="14.140625" style="77" customWidth="1"/>
    <col min="7" max="7" width="14.85546875" style="77" hidden="1" customWidth="1"/>
    <col min="8" max="8" width="19.42578125" style="77" hidden="1" customWidth="1"/>
    <col min="9" max="9" width="14.5703125" style="103" customWidth="1"/>
    <col min="10" max="10" width="15.140625" style="77" customWidth="1"/>
    <col min="11" max="11" width="17.85546875" style="77" customWidth="1"/>
    <col min="12" max="12" width="14.140625" style="103" customWidth="1"/>
    <col min="13" max="13" width="13.85546875" style="77" customWidth="1"/>
    <col min="14" max="14" width="18" style="77" customWidth="1"/>
    <col min="15" max="15" width="19.7109375" style="77" customWidth="1"/>
    <col min="16" max="16" width="57.7109375" style="77" customWidth="1"/>
    <col min="17" max="17" width="47.85546875" style="77" customWidth="1"/>
    <col min="18" max="18" width="32.5703125" style="77" hidden="1" customWidth="1"/>
    <col min="19" max="19" width="18.5703125" style="88" hidden="1" customWidth="1"/>
    <col min="20" max="20" width="20.7109375" style="88" hidden="1" customWidth="1"/>
    <col min="21" max="21" width="23.7109375" style="77" hidden="1" customWidth="1"/>
    <col min="22" max="22" width="19.28515625" style="77" hidden="1" customWidth="1"/>
    <col min="23" max="23" width="35.85546875" style="77" hidden="1" customWidth="1"/>
    <col min="24" max="16384" width="11" style="77"/>
  </cols>
  <sheetData>
    <row r="1" spans="1:23" ht="9.75" customHeight="1" x14ac:dyDescent="0.25"/>
    <row r="2" spans="1:23" ht="27.75" x14ac:dyDescent="0.25">
      <c r="B2" s="78" t="s">
        <v>111</v>
      </c>
    </row>
    <row r="3" spans="1:23" ht="24.75" x14ac:dyDescent="0.25">
      <c r="B3" s="83" t="s">
        <v>112</v>
      </c>
    </row>
    <row r="4" spans="1:23" ht="25.5" thickBot="1" x14ac:dyDescent="0.3">
      <c r="B4" s="83"/>
    </row>
    <row r="5" spans="1:23" ht="18" thickBot="1" x14ac:dyDescent="0.3">
      <c r="F5" s="179" t="s">
        <v>113</v>
      </c>
      <c r="G5" s="179"/>
      <c r="H5" s="179"/>
      <c r="I5" s="180" t="s">
        <v>118</v>
      </c>
      <c r="J5" s="181"/>
      <c r="K5" s="181"/>
      <c r="L5" s="182" t="s">
        <v>119</v>
      </c>
      <c r="M5" s="183"/>
      <c r="N5" s="183"/>
      <c r="O5" s="102"/>
      <c r="P5" s="184" t="s">
        <v>89</v>
      </c>
      <c r="Q5" s="184"/>
      <c r="R5" s="184"/>
      <c r="S5" s="185" t="s">
        <v>91</v>
      </c>
      <c r="T5" s="186"/>
      <c r="U5" s="176" t="s">
        <v>98</v>
      </c>
      <c r="V5" s="177"/>
      <c r="W5" s="178"/>
    </row>
    <row r="6" spans="1:23" ht="33.75" customHeight="1" thickBot="1" x14ac:dyDescent="0.3">
      <c r="B6" s="79" t="s">
        <v>1</v>
      </c>
      <c r="C6" s="80" t="s">
        <v>90</v>
      </c>
      <c r="D6" s="81" t="s">
        <v>3</v>
      </c>
      <c r="E6" s="81" t="s">
        <v>4</v>
      </c>
      <c r="F6" s="84" t="s">
        <v>82</v>
      </c>
      <c r="G6" s="84" t="s">
        <v>80</v>
      </c>
      <c r="H6" s="84" t="s">
        <v>81</v>
      </c>
      <c r="I6" s="104" t="s">
        <v>82</v>
      </c>
      <c r="J6" s="85" t="s">
        <v>80</v>
      </c>
      <c r="K6" s="85" t="s">
        <v>81</v>
      </c>
      <c r="L6" s="105" t="s">
        <v>82</v>
      </c>
      <c r="M6" s="86" t="s">
        <v>80</v>
      </c>
      <c r="N6" s="86" t="s">
        <v>81</v>
      </c>
      <c r="O6" s="86" t="s">
        <v>109</v>
      </c>
      <c r="P6" s="86" t="s">
        <v>86</v>
      </c>
      <c r="Q6" s="86" t="s">
        <v>87</v>
      </c>
      <c r="R6" s="86" t="s">
        <v>88</v>
      </c>
      <c r="S6" s="89" t="s">
        <v>80</v>
      </c>
      <c r="T6" s="89" t="s">
        <v>81</v>
      </c>
      <c r="U6" s="89" t="s">
        <v>99</v>
      </c>
      <c r="V6" s="89" t="s">
        <v>100</v>
      </c>
      <c r="W6" s="89" t="s">
        <v>107</v>
      </c>
    </row>
    <row r="7" spans="1:23" ht="43.5" hidden="1" x14ac:dyDescent="0.25">
      <c r="A7" s="82"/>
      <c r="B7" s="87">
        <v>1</v>
      </c>
      <c r="C7" s="92" t="s">
        <v>42</v>
      </c>
      <c r="D7" s="92" t="s">
        <v>17</v>
      </c>
      <c r="E7" s="92" t="s">
        <v>18</v>
      </c>
      <c r="F7" s="93">
        <f>G7/H7*100</f>
        <v>97</v>
      </c>
      <c r="G7" s="129">
        <v>97</v>
      </c>
      <c r="H7" s="129">
        <v>100</v>
      </c>
      <c r="I7" s="113" t="e">
        <f>J7/K7*100</f>
        <v>#DIV/0!</v>
      </c>
      <c r="J7" s="130"/>
      <c r="K7" s="129"/>
      <c r="L7" s="114" t="e">
        <f>M7/N7*100</f>
        <v>#DIV/0!</v>
      </c>
      <c r="M7" s="141" t="e">
        <f>S7/T7*100</f>
        <v>#DIV/0!</v>
      </c>
      <c r="N7" s="129"/>
      <c r="O7" s="107" t="e">
        <f t="shared" ref="O7:O32" si="0">L7/I7</f>
        <v>#DIV/0!</v>
      </c>
      <c r="P7" s="146"/>
      <c r="Q7" s="146"/>
      <c r="R7" s="135"/>
      <c r="S7" s="145" t="e">
        <f>(O8+O9+O11+O12+O15)</f>
        <v>#DIV/0!</v>
      </c>
      <c r="T7" s="132">
        <v>5</v>
      </c>
      <c r="U7" s="90"/>
      <c r="V7" s="90"/>
      <c r="W7" s="90"/>
    </row>
    <row r="8" spans="1:23" ht="43.5" hidden="1" x14ac:dyDescent="0.25">
      <c r="A8" s="91"/>
      <c r="B8" s="100">
        <f>+B7+1</f>
        <v>2</v>
      </c>
      <c r="C8" s="95" t="s">
        <v>92</v>
      </c>
      <c r="D8" s="95" t="s">
        <v>19</v>
      </c>
      <c r="E8" s="96" t="s">
        <v>83</v>
      </c>
      <c r="F8" s="93">
        <f t="shared" ref="F8:F32" si="1">G8/H8*100</f>
        <v>100</v>
      </c>
      <c r="G8" s="129">
        <v>800</v>
      </c>
      <c r="H8" s="129">
        <v>800</v>
      </c>
      <c r="I8" s="106" t="e">
        <f t="shared" ref="I8:I32" si="2">J8/K8*100</f>
        <v>#DIV/0!</v>
      </c>
      <c r="J8" s="131"/>
      <c r="K8" s="129"/>
      <c r="L8" s="114" t="e">
        <f t="shared" ref="L8:L32" si="3">M8/N8*100</f>
        <v>#DIV/0!</v>
      </c>
      <c r="M8" s="109"/>
      <c r="N8" s="129"/>
      <c r="O8" s="107" t="e">
        <f t="shared" si="0"/>
        <v>#DIV/0!</v>
      </c>
      <c r="P8" s="134"/>
      <c r="Q8" s="134"/>
      <c r="R8" s="116"/>
      <c r="S8" s="133" t="s">
        <v>108</v>
      </c>
      <c r="T8" s="133" t="s">
        <v>108</v>
      </c>
      <c r="U8" s="138"/>
      <c r="V8" s="137"/>
      <c r="W8" s="137"/>
    </row>
    <row r="9" spans="1:23" ht="43.5" hidden="1" x14ac:dyDescent="0.25">
      <c r="A9" s="91"/>
      <c r="B9" s="100">
        <f t="shared" ref="B9:B32" si="4">+B8+1</f>
        <v>3</v>
      </c>
      <c r="C9" s="99" t="s">
        <v>96</v>
      </c>
      <c r="D9" s="99" t="s">
        <v>21</v>
      </c>
      <c r="E9" s="96" t="s">
        <v>83</v>
      </c>
      <c r="F9" s="93">
        <f t="shared" si="1"/>
        <v>100</v>
      </c>
      <c r="G9" s="129">
        <v>400</v>
      </c>
      <c r="H9" s="129">
        <v>400</v>
      </c>
      <c r="I9" s="106" t="e">
        <f t="shared" si="2"/>
        <v>#DIV/0!</v>
      </c>
      <c r="J9" s="130"/>
      <c r="K9" s="129"/>
      <c r="L9" s="114" t="e">
        <f t="shared" si="3"/>
        <v>#DIV/0!</v>
      </c>
      <c r="M9" s="110"/>
      <c r="N9" s="129"/>
      <c r="O9" s="107" t="e">
        <f t="shared" si="0"/>
        <v>#DIV/0!</v>
      </c>
      <c r="P9" s="134"/>
      <c r="Q9" s="134"/>
      <c r="R9" s="115"/>
      <c r="S9" s="133" t="s">
        <v>108</v>
      </c>
      <c r="T9" s="133" t="s">
        <v>108</v>
      </c>
      <c r="U9" s="90"/>
      <c r="V9" s="111"/>
      <c r="W9" s="111"/>
    </row>
    <row r="10" spans="1:23" ht="43.5" hidden="1" x14ac:dyDescent="0.25">
      <c r="A10" s="82"/>
      <c r="B10" s="100">
        <f t="shared" si="4"/>
        <v>4</v>
      </c>
      <c r="C10" s="97" t="s">
        <v>22</v>
      </c>
      <c r="D10" s="97" t="s">
        <v>23</v>
      </c>
      <c r="E10" s="96" t="s">
        <v>83</v>
      </c>
      <c r="F10" s="93">
        <f t="shared" si="1"/>
        <v>90</v>
      </c>
      <c r="G10" s="129">
        <v>90</v>
      </c>
      <c r="H10" s="129">
        <v>100</v>
      </c>
      <c r="I10" s="113" t="e">
        <f t="shared" si="2"/>
        <v>#DIV/0!</v>
      </c>
      <c r="J10" s="93"/>
      <c r="K10" s="129"/>
      <c r="L10" s="114" t="e">
        <f t="shared" si="3"/>
        <v>#DIV/0!</v>
      </c>
      <c r="M10" s="118"/>
      <c r="N10" s="129"/>
      <c r="O10" s="107" t="e">
        <f t="shared" si="0"/>
        <v>#DIV/0!</v>
      </c>
      <c r="P10" s="139"/>
      <c r="Q10" s="139"/>
      <c r="R10" s="119"/>
      <c r="S10" s="123" t="s">
        <v>114</v>
      </c>
      <c r="T10" s="123" t="s">
        <v>115</v>
      </c>
      <c r="U10" s="90"/>
      <c r="V10" s="111"/>
      <c r="W10" s="111"/>
    </row>
    <row r="11" spans="1:23" ht="65.25" hidden="1" x14ac:dyDescent="0.25">
      <c r="A11" s="91"/>
      <c r="B11" s="100">
        <f t="shared" si="4"/>
        <v>5</v>
      </c>
      <c r="C11" s="98" t="s">
        <v>94</v>
      </c>
      <c r="D11" s="98" t="s">
        <v>25</v>
      </c>
      <c r="E11" s="96" t="s">
        <v>83</v>
      </c>
      <c r="F11" s="93">
        <f t="shared" si="1"/>
        <v>68</v>
      </c>
      <c r="G11" s="129">
        <v>68</v>
      </c>
      <c r="H11" s="129">
        <v>100</v>
      </c>
      <c r="I11" s="113" t="e">
        <f t="shared" si="2"/>
        <v>#DIV/0!</v>
      </c>
      <c r="J11" s="130"/>
      <c r="K11" s="129"/>
      <c r="L11" s="113" t="e">
        <f t="shared" si="3"/>
        <v>#DIV/0!</v>
      </c>
      <c r="M11" s="141"/>
      <c r="N11" s="129"/>
      <c r="O11" s="107" t="e">
        <f t="shared" si="0"/>
        <v>#DIV/0!</v>
      </c>
      <c r="P11" s="117"/>
      <c r="Q11" s="117"/>
      <c r="R11" s="115"/>
      <c r="S11" s="125">
        <v>995</v>
      </c>
      <c r="T11" s="125">
        <v>3742</v>
      </c>
      <c r="U11" s="90"/>
      <c r="V11" s="111"/>
      <c r="W11" s="111"/>
    </row>
    <row r="12" spans="1:23" ht="65.25" hidden="1" x14ac:dyDescent="0.25">
      <c r="A12" s="91"/>
      <c r="B12" s="100">
        <f t="shared" si="4"/>
        <v>6</v>
      </c>
      <c r="C12" s="98" t="s">
        <v>93</v>
      </c>
      <c r="D12" s="98" t="s">
        <v>25</v>
      </c>
      <c r="E12" s="96" t="s">
        <v>83</v>
      </c>
      <c r="F12" s="93">
        <f t="shared" si="1"/>
        <v>60</v>
      </c>
      <c r="G12" s="129">
        <v>60</v>
      </c>
      <c r="H12" s="129">
        <v>100</v>
      </c>
      <c r="I12" s="113" t="e">
        <f t="shared" si="2"/>
        <v>#DIV/0!</v>
      </c>
      <c r="J12" s="130"/>
      <c r="K12" s="129"/>
      <c r="L12" s="113" t="e">
        <f t="shared" si="3"/>
        <v>#DIV/0!</v>
      </c>
      <c r="M12" s="141"/>
      <c r="N12" s="129"/>
      <c r="O12" s="107" t="e">
        <f t="shared" si="0"/>
        <v>#DIV/0!</v>
      </c>
      <c r="P12" s="117"/>
      <c r="Q12" s="117"/>
      <c r="R12" s="115"/>
      <c r="S12" s="125">
        <v>1319</v>
      </c>
      <c r="T12" s="125">
        <v>3016</v>
      </c>
      <c r="U12" s="90"/>
      <c r="V12" s="111"/>
      <c r="W12" s="111"/>
    </row>
    <row r="13" spans="1:23" ht="43.5" hidden="1" x14ac:dyDescent="0.25">
      <c r="A13" s="82"/>
      <c r="B13" s="100">
        <f t="shared" si="4"/>
        <v>7</v>
      </c>
      <c r="C13" s="95" t="s">
        <v>95</v>
      </c>
      <c r="D13" s="95" t="s">
        <v>19</v>
      </c>
      <c r="E13" s="96" t="s">
        <v>84</v>
      </c>
      <c r="F13" s="93">
        <f t="shared" si="1"/>
        <v>40.018484288354898</v>
      </c>
      <c r="G13" s="129">
        <v>433</v>
      </c>
      <c r="H13" s="129">
        <v>1082</v>
      </c>
      <c r="I13" s="101">
        <f t="shared" si="2"/>
        <v>29.759704251386321</v>
      </c>
      <c r="J13" s="131">
        <v>322</v>
      </c>
      <c r="K13" s="129">
        <v>1082</v>
      </c>
      <c r="L13" s="114">
        <f t="shared" si="3"/>
        <v>0</v>
      </c>
      <c r="M13" s="108"/>
      <c r="N13" s="129">
        <v>1082</v>
      </c>
      <c r="O13" s="107">
        <f t="shared" si="0"/>
        <v>0</v>
      </c>
      <c r="P13" s="134"/>
      <c r="Q13" s="134"/>
      <c r="R13" s="116"/>
      <c r="S13" s="133" t="s">
        <v>108</v>
      </c>
      <c r="T13" s="133" t="s">
        <v>108</v>
      </c>
      <c r="U13" s="138"/>
      <c r="V13" s="137"/>
      <c r="W13" s="137"/>
    </row>
    <row r="14" spans="1:23" ht="261" x14ac:dyDescent="0.25">
      <c r="A14" s="82"/>
      <c r="B14" s="100">
        <f t="shared" si="4"/>
        <v>8</v>
      </c>
      <c r="C14" s="99" t="s">
        <v>75</v>
      </c>
      <c r="D14" s="99" t="s">
        <v>21</v>
      </c>
      <c r="E14" s="96" t="s">
        <v>84</v>
      </c>
      <c r="F14" s="93">
        <f t="shared" si="1"/>
        <v>54.945054945054949</v>
      </c>
      <c r="G14" s="129">
        <v>100</v>
      </c>
      <c r="H14" s="129">
        <v>182</v>
      </c>
      <c r="I14" s="101">
        <f t="shared" si="2"/>
        <v>49.450549450549453</v>
      </c>
      <c r="J14" s="130">
        <v>90</v>
      </c>
      <c r="K14" s="129">
        <v>182</v>
      </c>
      <c r="L14" s="114">
        <f t="shared" si="3"/>
        <v>69.230769230769226</v>
      </c>
      <c r="M14" s="109">
        <v>126</v>
      </c>
      <c r="N14" s="129">
        <v>182</v>
      </c>
      <c r="O14" s="107">
        <f t="shared" si="0"/>
        <v>1.4</v>
      </c>
      <c r="P14" s="134" t="s">
        <v>275</v>
      </c>
      <c r="Q14" s="134" t="s">
        <v>276</v>
      </c>
      <c r="R14" s="115"/>
      <c r="S14" s="124" t="s">
        <v>108</v>
      </c>
      <c r="T14" s="124" t="s">
        <v>108</v>
      </c>
      <c r="U14" s="90"/>
      <c r="V14" s="111"/>
      <c r="W14" s="111"/>
    </row>
    <row r="15" spans="1:23" ht="152.25" hidden="1" x14ac:dyDescent="0.25">
      <c r="A15" s="91"/>
      <c r="B15" s="100">
        <f t="shared" si="4"/>
        <v>9</v>
      </c>
      <c r="C15" s="97" t="s">
        <v>28</v>
      </c>
      <c r="D15" s="97" t="s">
        <v>23</v>
      </c>
      <c r="E15" s="96" t="s">
        <v>84</v>
      </c>
      <c r="F15" s="93">
        <f t="shared" si="1"/>
        <v>1</v>
      </c>
      <c r="G15" s="129">
        <v>1</v>
      </c>
      <c r="H15" s="129">
        <v>100</v>
      </c>
      <c r="I15" s="94">
        <f t="shared" si="2"/>
        <v>0.8</v>
      </c>
      <c r="J15" s="93">
        <v>0.8</v>
      </c>
      <c r="K15" s="129">
        <v>100</v>
      </c>
      <c r="L15" s="114">
        <f t="shared" si="3"/>
        <v>0</v>
      </c>
      <c r="M15" s="140"/>
      <c r="N15" s="129">
        <v>100</v>
      </c>
      <c r="O15" s="107">
        <f t="shared" si="0"/>
        <v>0</v>
      </c>
      <c r="P15" s="134" t="s">
        <v>236</v>
      </c>
      <c r="Q15" s="134" t="s">
        <v>277</v>
      </c>
      <c r="R15" s="115"/>
      <c r="S15" s="123">
        <v>1159</v>
      </c>
      <c r="T15" s="123">
        <v>194386</v>
      </c>
      <c r="U15" s="90"/>
      <c r="V15" s="111"/>
      <c r="W15" s="111"/>
    </row>
    <row r="16" spans="1:23" ht="195.75" hidden="1" x14ac:dyDescent="0.25">
      <c r="A16" s="82"/>
      <c r="B16" s="100">
        <f t="shared" si="4"/>
        <v>10</v>
      </c>
      <c r="C16" s="97" t="s">
        <v>74</v>
      </c>
      <c r="D16" s="97" t="s">
        <v>23</v>
      </c>
      <c r="E16" s="96" t="s">
        <v>84</v>
      </c>
      <c r="F16" s="93">
        <f t="shared" si="1"/>
        <v>95</v>
      </c>
      <c r="G16" s="129">
        <v>95</v>
      </c>
      <c r="H16" s="129">
        <v>100</v>
      </c>
      <c r="I16" s="94">
        <f t="shared" si="2"/>
        <v>95</v>
      </c>
      <c r="J16" s="136">
        <v>95</v>
      </c>
      <c r="K16" s="129">
        <v>100</v>
      </c>
      <c r="L16" s="114">
        <f t="shared" si="3"/>
        <v>0</v>
      </c>
      <c r="M16" s="121"/>
      <c r="N16" s="129">
        <v>100</v>
      </c>
      <c r="O16" s="107">
        <f t="shared" si="0"/>
        <v>0</v>
      </c>
      <c r="P16" s="134" t="s">
        <v>278</v>
      </c>
      <c r="Q16" s="134" t="s">
        <v>238</v>
      </c>
      <c r="R16" s="139"/>
      <c r="S16" s="120">
        <v>0</v>
      </c>
      <c r="T16" s="120">
        <v>0</v>
      </c>
      <c r="U16" s="90"/>
      <c r="V16" s="111"/>
      <c r="W16" s="111"/>
    </row>
    <row r="17" spans="1:1208" ht="195.75" hidden="1" x14ac:dyDescent="0.25">
      <c r="A17" s="82"/>
      <c r="B17" s="100">
        <f t="shared" si="4"/>
        <v>11</v>
      </c>
      <c r="C17" s="98" t="s">
        <v>97</v>
      </c>
      <c r="D17" s="98" t="s">
        <v>25</v>
      </c>
      <c r="E17" s="96" t="s">
        <v>84</v>
      </c>
      <c r="F17" s="93">
        <f t="shared" si="1"/>
        <v>60</v>
      </c>
      <c r="G17" s="129">
        <v>60</v>
      </c>
      <c r="H17" s="129">
        <v>100</v>
      </c>
      <c r="I17" s="94">
        <f t="shared" si="2"/>
        <v>55.000000000000007</v>
      </c>
      <c r="J17" s="130">
        <v>55</v>
      </c>
      <c r="K17" s="129">
        <v>100</v>
      </c>
      <c r="L17" s="114">
        <f t="shared" si="3"/>
        <v>0</v>
      </c>
      <c r="M17" s="121"/>
      <c r="N17" s="129">
        <v>100</v>
      </c>
      <c r="O17" s="107">
        <f>L17/I17</f>
        <v>0</v>
      </c>
      <c r="P17" s="134" t="s">
        <v>237</v>
      </c>
      <c r="Q17" s="134" t="s">
        <v>238</v>
      </c>
      <c r="R17" s="142"/>
      <c r="S17" s="108">
        <v>37</v>
      </c>
      <c r="T17" s="108">
        <v>151</v>
      </c>
      <c r="U17" s="90"/>
      <c r="V17" s="111"/>
      <c r="W17" s="111"/>
    </row>
    <row r="18" spans="1:1208" ht="152.25" hidden="1" x14ac:dyDescent="0.25">
      <c r="B18" s="100">
        <f t="shared" si="4"/>
        <v>12</v>
      </c>
      <c r="C18" s="98" t="s">
        <v>106</v>
      </c>
      <c r="D18" s="98" t="s">
        <v>25</v>
      </c>
      <c r="E18" s="96" t="s">
        <v>84</v>
      </c>
      <c r="F18" s="93">
        <f t="shared" si="1"/>
        <v>50</v>
      </c>
      <c r="G18" s="129">
        <v>50</v>
      </c>
      <c r="H18" s="129">
        <v>100</v>
      </c>
      <c r="I18" s="94">
        <f t="shared" si="2"/>
        <v>40</v>
      </c>
      <c r="J18" s="130">
        <v>40</v>
      </c>
      <c r="K18" s="129">
        <v>100</v>
      </c>
      <c r="L18" s="114">
        <f t="shared" si="3"/>
        <v>0</v>
      </c>
      <c r="M18" s="121"/>
      <c r="N18" s="129">
        <v>100</v>
      </c>
      <c r="O18" s="107">
        <f t="shared" si="0"/>
        <v>0</v>
      </c>
      <c r="P18" s="134" t="s">
        <v>279</v>
      </c>
      <c r="Q18" s="134" t="s">
        <v>238</v>
      </c>
      <c r="R18" s="143"/>
      <c r="S18" s="108">
        <v>383</v>
      </c>
      <c r="T18" s="126">
        <v>2080</v>
      </c>
      <c r="U18" s="90"/>
      <c r="V18" s="111"/>
      <c r="W18" s="111"/>
    </row>
    <row r="19" spans="1:1208" ht="21.75" hidden="1" x14ac:dyDescent="0.25">
      <c r="A19" s="82"/>
      <c r="B19" s="100">
        <f t="shared" si="4"/>
        <v>13</v>
      </c>
      <c r="C19" s="95" t="s">
        <v>33</v>
      </c>
      <c r="D19" s="95" t="s">
        <v>19</v>
      </c>
      <c r="E19" s="96" t="s">
        <v>85</v>
      </c>
      <c r="F19" s="93">
        <f t="shared" si="1"/>
        <v>100</v>
      </c>
      <c r="G19" s="129">
        <v>100</v>
      </c>
      <c r="H19" s="129">
        <v>100</v>
      </c>
      <c r="I19" s="101">
        <f t="shared" si="2"/>
        <v>98</v>
      </c>
      <c r="J19" s="131">
        <v>98</v>
      </c>
      <c r="K19" s="129">
        <v>100</v>
      </c>
      <c r="L19" s="114">
        <f t="shared" si="3"/>
        <v>0</v>
      </c>
      <c r="M19" s="121"/>
      <c r="N19" s="129">
        <v>100</v>
      </c>
      <c r="O19" s="107">
        <f t="shared" si="0"/>
        <v>0</v>
      </c>
      <c r="P19" s="134"/>
      <c r="Q19" s="134"/>
      <c r="R19" s="116"/>
      <c r="S19" s="108">
        <v>521</v>
      </c>
      <c r="T19" s="108">
        <v>521</v>
      </c>
      <c r="U19" s="138"/>
      <c r="V19" s="137"/>
      <c r="W19" s="137"/>
    </row>
    <row r="20" spans="1:1208" ht="65.25" hidden="1" x14ac:dyDescent="0.25">
      <c r="A20" s="82"/>
      <c r="B20" s="100">
        <f t="shared" si="4"/>
        <v>14</v>
      </c>
      <c r="C20" s="95" t="s">
        <v>79</v>
      </c>
      <c r="D20" s="95" t="s">
        <v>19</v>
      </c>
      <c r="E20" s="96" t="s">
        <v>85</v>
      </c>
      <c r="F20" s="93">
        <f t="shared" si="1"/>
        <v>100</v>
      </c>
      <c r="G20" s="129">
        <v>1141</v>
      </c>
      <c r="H20" s="129">
        <v>1141</v>
      </c>
      <c r="I20" s="101">
        <f t="shared" si="2"/>
        <v>83.347940403155135</v>
      </c>
      <c r="J20" s="131">
        <v>951</v>
      </c>
      <c r="K20" s="129">
        <v>1141</v>
      </c>
      <c r="L20" s="114">
        <f t="shared" si="3"/>
        <v>0</v>
      </c>
      <c r="M20" s="108"/>
      <c r="N20" s="129">
        <v>1141</v>
      </c>
      <c r="O20" s="107">
        <f t="shared" si="0"/>
        <v>0</v>
      </c>
      <c r="P20" s="134"/>
      <c r="Q20" s="134"/>
      <c r="R20" s="116"/>
      <c r="S20" s="133" t="s">
        <v>108</v>
      </c>
      <c r="T20" s="133" t="s">
        <v>108</v>
      </c>
      <c r="U20" s="138"/>
      <c r="V20" s="137"/>
      <c r="W20" s="137"/>
    </row>
    <row r="21" spans="1:1208" ht="43.5" hidden="1" x14ac:dyDescent="0.25">
      <c r="A21" s="82"/>
      <c r="B21" s="100">
        <f t="shared" si="4"/>
        <v>15</v>
      </c>
      <c r="C21" s="95" t="s">
        <v>36</v>
      </c>
      <c r="D21" s="95" t="s">
        <v>19</v>
      </c>
      <c r="E21" s="96" t="s">
        <v>85</v>
      </c>
      <c r="F21" s="93">
        <f t="shared" si="1"/>
        <v>100</v>
      </c>
      <c r="G21" s="129">
        <v>100</v>
      </c>
      <c r="H21" s="129">
        <v>100</v>
      </c>
      <c r="I21" s="101">
        <f t="shared" si="2"/>
        <v>65.75</v>
      </c>
      <c r="J21" s="131">
        <v>65.75</v>
      </c>
      <c r="K21" s="129">
        <v>100</v>
      </c>
      <c r="L21" s="114">
        <f t="shared" si="3"/>
        <v>0</v>
      </c>
      <c r="M21" s="121"/>
      <c r="N21" s="129">
        <v>100</v>
      </c>
      <c r="O21" s="107">
        <f t="shared" si="0"/>
        <v>0</v>
      </c>
      <c r="P21" s="134"/>
      <c r="Q21" s="134"/>
      <c r="R21" s="116"/>
      <c r="S21" s="132">
        <v>31</v>
      </c>
      <c r="T21" s="132">
        <v>73</v>
      </c>
      <c r="U21" s="138"/>
      <c r="V21" s="137"/>
      <c r="W21" s="137"/>
    </row>
    <row r="22" spans="1:1208" ht="157.5" customHeight="1" x14ac:dyDescent="0.25">
      <c r="A22" s="82"/>
      <c r="B22" s="100">
        <f t="shared" si="4"/>
        <v>16</v>
      </c>
      <c r="C22" s="99" t="s">
        <v>110</v>
      </c>
      <c r="D22" s="99" t="s">
        <v>21</v>
      </c>
      <c r="E22" s="96" t="s">
        <v>85</v>
      </c>
      <c r="F22" s="93">
        <f t="shared" si="1"/>
        <v>100</v>
      </c>
      <c r="G22" s="129">
        <v>530</v>
      </c>
      <c r="H22" s="129">
        <v>530</v>
      </c>
      <c r="I22" s="101">
        <f t="shared" si="2"/>
        <v>95.094339622641513</v>
      </c>
      <c r="J22" s="130">
        <v>504</v>
      </c>
      <c r="K22" s="129">
        <v>530</v>
      </c>
      <c r="L22" s="114">
        <f t="shared" si="3"/>
        <v>70.943396226415089</v>
      </c>
      <c r="M22" s="110">
        <v>376</v>
      </c>
      <c r="N22" s="129">
        <v>530</v>
      </c>
      <c r="O22" s="107">
        <f>L22/I22</f>
        <v>0.74603174603174593</v>
      </c>
      <c r="P22" s="134" t="s">
        <v>285</v>
      </c>
      <c r="Q22" s="134" t="s">
        <v>284</v>
      </c>
      <c r="R22" s="115"/>
      <c r="S22" s="124" t="s">
        <v>108</v>
      </c>
      <c r="T22" s="124" t="s">
        <v>108</v>
      </c>
      <c r="U22" s="90"/>
      <c r="V22" s="111"/>
      <c r="W22" s="111"/>
    </row>
    <row r="23" spans="1:1208" s="134" customFormat="1" ht="208.5" customHeight="1" x14ac:dyDescent="0.25">
      <c r="B23" s="134">
        <f t="shared" si="4"/>
        <v>17</v>
      </c>
      <c r="C23" s="99" t="s">
        <v>57</v>
      </c>
      <c r="D23" s="99" t="s">
        <v>21</v>
      </c>
      <c r="E23" s="134" t="s">
        <v>85</v>
      </c>
      <c r="F23" s="135">
        <f t="shared" si="1"/>
        <v>100</v>
      </c>
      <c r="G23" s="135">
        <v>4572</v>
      </c>
      <c r="H23" s="135">
        <v>4572</v>
      </c>
      <c r="I23" s="101">
        <f t="shared" si="2"/>
        <v>84.251968503937007</v>
      </c>
      <c r="J23" s="135">
        <v>3852</v>
      </c>
      <c r="K23" s="135">
        <v>4572</v>
      </c>
      <c r="L23" s="114">
        <f t="shared" si="3"/>
        <v>86.286089238845136</v>
      </c>
      <c r="M23" s="129">
        <v>3945</v>
      </c>
      <c r="N23" s="129">
        <v>4572</v>
      </c>
      <c r="O23" s="107">
        <f>L23/I23</f>
        <v>1.0241433021806852</v>
      </c>
      <c r="P23" s="134" t="s">
        <v>281</v>
      </c>
      <c r="Q23" s="134" t="s">
        <v>280</v>
      </c>
      <c r="S23" s="134" t="s">
        <v>108</v>
      </c>
      <c r="T23" s="134" t="s">
        <v>108</v>
      </c>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c r="CW23" s="77"/>
      <c r="CX23" s="77"/>
      <c r="CY23" s="77"/>
      <c r="CZ23" s="77"/>
      <c r="DA23" s="77"/>
      <c r="DB23" s="77"/>
      <c r="DC23" s="77"/>
      <c r="DD23" s="77"/>
      <c r="DE23" s="77"/>
      <c r="DF23" s="77"/>
      <c r="DG23" s="77"/>
      <c r="DH23" s="77"/>
      <c r="DI23" s="77"/>
      <c r="DJ23" s="77"/>
      <c r="DK23" s="77"/>
      <c r="DL23" s="77"/>
      <c r="DM23" s="77"/>
      <c r="DN23" s="77"/>
      <c r="DO23" s="77"/>
      <c r="DP23" s="77"/>
      <c r="DQ23" s="77"/>
      <c r="DR23" s="77"/>
      <c r="DS23" s="77"/>
      <c r="DT23" s="77"/>
      <c r="DU23" s="77"/>
      <c r="DV23" s="77"/>
      <c r="DW23" s="77"/>
      <c r="DX23" s="77"/>
      <c r="DY23" s="77"/>
      <c r="DZ23" s="77"/>
      <c r="EA23" s="77"/>
      <c r="EB23" s="77"/>
      <c r="EC23" s="77"/>
      <c r="ED23" s="77"/>
      <c r="EE23" s="77"/>
      <c r="EF23" s="77"/>
      <c r="EG23" s="77"/>
      <c r="EH23" s="77"/>
      <c r="EI23" s="77"/>
      <c r="EJ23" s="77"/>
      <c r="EK23" s="77"/>
      <c r="EL23" s="77"/>
      <c r="EM23" s="77"/>
      <c r="EN23" s="77"/>
      <c r="EO23" s="77"/>
      <c r="EP23" s="77"/>
      <c r="EQ23" s="77"/>
      <c r="ER23" s="77"/>
      <c r="ES23" s="77"/>
      <c r="ET23" s="77"/>
      <c r="EU23" s="77"/>
      <c r="EV23" s="77"/>
      <c r="EW23" s="77"/>
      <c r="EX23" s="77"/>
      <c r="EY23" s="77"/>
      <c r="EZ23" s="77"/>
      <c r="FA23" s="77"/>
      <c r="FB23" s="77"/>
      <c r="FC23" s="77"/>
      <c r="FD23" s="77"/>
      <c r="FE23" s="77"/>
      <c r="FF23" s="77"/>
      <c r="FG23" s="77"/>
      <c r="FH23" s="77"/>
      <c r="FI23" s="77"/>
      <c r="FJ23" s="77"/>
      <c r="FK23" s="77"/>
      <c r="FL23" s="77"/>
      <c r="FM23" s="77"/>
      <c r="FN23" s="77"/>
      <c r="FO23" s="77"/>
      <c r="FP23" s="77"/>
      <c r="FQ23" s="77"/>
      <c r="FR23" s="77"/>
      <c r="FS23" s="77"/>
      <c r="FT23" s="77"/>
      <c r="FU23" s="77"/>
      <c r="FV23" s="77"/>
      <c r="FW23" s="77"/>
      <c r="FX23" s="77"/>
      <c r="FY23" s="77"/>
      <c r="FZ23" s="77"/>
      <c r="GA23" s="77"/>
      <c r="GB23" s="77"/>
      <c r="GC23" s="77"/>
      <c r="GD23" s="77"/>
      <c r="GE23" s="77"/>
      <c r="GF23" s="77"/>
      <c r="GG23" s="77"/>
      <c r="GH23" s="77"/>
      <c r="GI23" s="77"/>
      <c r="GJ23" s="77"/>
      <c r="GK23" s="77"/>
      <c r="GL23" s="77"/>
      <c r="GM23" s="77"/>
      <c r="GN23" s="77"/>
      <c r="GO23" s="77"/>
      <c r="GP23" s="77"/>
      <c r="GQ23" s="77"/>
      <c r="GR23" s="77"/>
      <c r="GS23" s="77"/>
      <c r="GT23" s="77"/>
      <c r="GU23" s="77"/>
      <c r="GV23" s="77"/>
      <c r="GW23" s="77"/>
      <c r="GX23" s="77"/>
      <c r="GY23" s="77"/>
      <c r="GZ23" s="77"/>
      <c r="HA23" s="77"/>
      <c r="HB23" s="77"/>
      <c r="HC23" s="77"/>
      <c r="HD23" s="77"/>
      <c r="HE23" s="77"/>
      <c r="HF23" s="77"/>
      <c r="HG23" s="77"/>
      <c r="HH23" s="77"/>
      <c r="HI23" s="77"/>
      <c r="HJ23" s="77"/>
      <c r="HK23" s="77"/>
      <c r="HL23" s="77"/>
      <c r="HM23" s="77"/>
      <c r="HN23" s="77"/>
      <c r="HO23" s="77"/>
      <c r="HP23" s="77"/>
      <c r="HQ23" s="77"/>
      <c r="HR23" s="77"/>
      <c r="HS23" s="77"/>
      <c r="HT23" s="77"/>
      <c r="HU23" s="77"/>
      <c r="HV23" s="77"/>
      <c r="HW23" s="77"/>
      <c r="HX23" s="77"/>
      <c r="HY23" s="77"/>
      <c r="HZ23" s="77"/>
      <c r="IA23" s="77"/>
      <c r="IB23" s="77"/>
      <c r="IC23" s="77"/>
      <c r="ID23" s="77"/>
      <c r="IE23" s="77"/>
      <c r="IF23" s="77"/>
      <c r="IG23" s="77"/>
      <c r="IH23" s="77"/>
      <c r="II23" s="77"/>
      <c r="IJ23" s="77"/>
      <c r="IK23" s="77"/>
      <c r="IL23" s="77"/>
      <c r="IM23" s="77"/>
      <c r="IN23" s="77"/>
      <c r="IO23" s="77"/>
      <c r="IP23" s="77"/>
      <c r="IQ23" s="77"/>
      <c r="IR23" s="77"/>
      <c r="IS23" s="77"/>
      <c r="IT23" s="77"/>
      <c r="IU23" s="77"/>
      <c r="IV23" s="77"/>
      <c r="IW23" s="77"/>
      <c r="IX23" s="77"/>
      <c r="IY23" s="77"/>
      <c r="IZ23" s="77"/>
      <c r="JA23" s="77"/>
      <c r="JB23" s="77"/>
      <c r="JC23" s="77"/>
      <c r="JD23" s="77"/>
      <c r="JE23" s="77"/>
      <c r="JF23" s="77"/>
      <c r="JG23" s="77"/>
      <c r="JH23" s="77"/>
      <c r="JI23" s="77"/>
      <c r="JJ23" s="77"/>
      <c r="JK23" s="77"/>
      <c r="JL23" s="77"/>
      <c r="JM23" s="77"/>
      <c r="JN23" s="77"/>
      <c r="JO23" s="77"/>
      <c r="JP23" s="77"/>
      <c r="JQ23" s="77"/>
      <c r="JR23" s="77"/>
      <c r="JS23" s="77"/>
      <c r="JT23" s="77"/>
      <c r="JU23" s="77"/>
      <c r="JV23" s="77"/>
      <c r="JW23" s="77"/>
      <c r="JX23" s="77"/>
      <c r="JY23" s="77"/>
      <c r="JZ23" s="77"/>
      <c r="KA23" s="77"/>
      <c r="KB23" s="77"/>
      <c r="KC23" s="77"/>
      <c r="KD23" s="77"/>
      <c r="KE23" s="77"/>
      <c r="KF23" s="77"/>
      <c r="KG23" s="77"/>
      <c r="KH23" s="77"/>
      <c r="KI23" s="77"/>
      <c r="KJ23" s="77"/>
      <c r="KK23" s="77"/>
      <c r="KL23" s="77"/>
      <c r="KM23" s="77"/>
      <c r="KN23" s="77"/>
      <c r="KO23" s="77"/>
      <c r="KP23" s="77"/>
      <c r="KQ23" s="77"/>
      <c r="KR23" s="77"/>
      <c r="KS23" s="77"/>
      <c r="KT23" s="77"/>
      <c r="KU23" s="77"/>
      <c r="KV23" s="77"/>
      <c r="KW23" s="77"/>
      <c r="KX23" s="77"/>
      <c r="KY23" s="77"/>
      <c r="KZ23" s="77"/>
      <c r="LA23" s="77"/>
      <c r="LB23" s="77"/>
      <c r="LC23" s="77"/>
      <c r="LD23" s="77"/>
      <c r="LE23" s="77"/>
      <c r="LF23" s="77"/>
      <c r="LG23" s="77"/>
      <c r="LH23" s="77"/>
      <c r="LI23" s="77"/>
      <c r="LJ23" s="77"/>
      <c r="LK23" s="77"/>
      <c r="LL23" s="77"/>
      <c r="LM23" s="77"/>
      <c r="LN23" s="77"/>
      <c r="LO23" s="77"/>
      <c r="LP23" s="77"/>
      <c r="LQ23" s="77"/>
      <c r="LR23" s="77"/>
      <c r="LS23" s="77"/>
      <c r="LT23" s="77"/>
      <c r="LU23" s="77"/>
      <c r="LV23" s="77"/>
      <c r="LW23" s="77"/>
      <c r="LX23" s="77"/>
      <c r="LY23" s="77"/>
      <c r="LZ23" s="77"/>
      <c r="MA23" s="77"/>
      <c r="MB23" s="77"/>
      <c r="MC23" s="77"/>
      <c r="MD23" s="77"/>
      <c r="ME23" s="77"/>
      <c r="MF23" s="77"/>
      <c r="MG23" s="77"/>
      <c r="MH23" s="77"/>
      <c r="MI23" s="77"/>
      <c r="MJ23" s="77"/>
      <c r="MK23" s="77"/>
      <c r="ML23" s="77"/>
      <c r="MM23" s="77"/>
      <c r="MN23" s="77"/>
      <c r="MO23" s="77"/>
      <c r="MP23" s="77"/>
      <c r="MQ23" s="77"/>
      <c r="MR23" s="77"/>
      <c r="MS23" s="77"/>
      <c r="MT23" s="77"/>
      <c r="MU23" s="77"/>
      <c r="MV23" s="77"/>
      <c r="MW23" s="77"/>
      <c r="MX23" s="77"/>
      <c r="MY23" s="77"/>
      <c r="MZ23" s="77"/>
      <c r="NA23" s="77"/>
      <c r="NB23" s="77"/>
      <c r="NC23" s="77"/>
      <c r="ND23" s="77"/>
      <c r="NE23" s="77"/>
      <c r="NF23" s="77"/>
      <c r="NG23" s="77"/>
      <c r="NH23" s="77"/>
      <c r="NI23" s="77"/>
      <c r="NJ23" s="77"/>
      <c r="NK23" s="77"/>
      <c r="NL23" s="77"/>
      <c r="NM23" s="77"/>
      <c r="NN23" s="77"/>
      <c r="NO23" s="77"/>
      <c r="NP23" s="77"/>
      <c r="NQ23" s="77"/>
      <c r="NR23" s="77"/>
      <c r="NS23" s="77"/>
      <c r="NT23" s="77"/>
      <c r="NU23" s="77"/>
      <c r="NV23" s="77"/>
      <c r="NW23" s="77"/>
      <c r="NX23" s="77"/>
      <c r="NY23" s="77"/>
      <c r="NZ23" s="77"/>
      <c r="OA23" s="77"/>
      <c r="OB23" s="77"/>
      <c r="OC23" s="77"/>
      <c r="OD23" s="77"/>
      <c r="OE23" s="77"/>
      <c r="OF23" s="77"/>
      <c r="OG23" s="77"/>
      <c r="OH23" s="77"/>
      <c r="OI23" s="77"/>
      <c r="OJ23" s="77"/>
      <c r="OK23" s="77"/>
      <c r="OL23" s="77"/>
      <c r="OM23" s="77"/>
      <c r="ON23" s="77"/>
      <c r="OO23" s="77"/>
      <c r="OP23" s="77"/>
      <c r="OQ23" s="77"/>
      <c r="OR23" s="77"/>
      <c r="OS23" s="77"/>
      <c r="OT23" s="77"/>
      <c r="OU23" s="77"/>
      <c r="OV23" s="77"/>
      <c r="OW23" s="77"/>
      <c r="OX23" s="77"/>
      <c r="OY23" s="77"/>
      <c r="OZ23" s="77"/>
      <c r="PA23" s="77"/>
      <c r="PB23" s="77"/>
      <c r="PC23" s="77"/>
      <c r="PD23" s="77"/>
      <c r="PE23" s="77"/>
      <c r="PF23" s="77"/>
      <c r="PG23" s="77"/>
      <c r="PH23" s="77"/>
      <c r="PI23" s="77"/>
      <c r="PJ23" s="77"/>
      <c r="PK23" s="77"/>
      <c r="PL23" s="77"/>
      <c r="PM23" s="77"/>
      <c r="PN23" s="77"/>
      <c r="PO23" s="77"/>
      <c r="PP23" s="77"/>
      <c r="PQ23" s="77"/>
      <c r="PR23" s="77"/>
      <c r="PS23" s="77"/>
      <c r="PT23" s="77"/>
      <c r="PU23" s="77"/>
      <c r="PV23" s="77"/>
      <c r="PW23" s="77"/>
      <c r="PX23" s="77"/>
      <c r="PY23" s="77"/>
      <c r="PZ23" s="77"/>
      <c r="QA23" s="77"/>
      <c r="QB23" s="77"/>
      <c r="QC23" s="77"/>
      <c r="QD23" s="77"/>
      <c r="QE23" s="77"/>
      <c r="QF23" s="77"/>
      <c r="QG23" s="77"/>
      <c r="QH23" s="77"/>
      <c r="QI23" s="77"/>
      <c r="QJ23" s="77"/>
      <c r="QK23" s="77"/>
      <c r="QL23" s="77"/>
      <c r="QM23" s="77"/>
      <c r="QN23" s="77"/>
      <c r="QO23" s="77"/>
      <c r="QP23" s="77"/>
      <c r="QQ23" s="77"/>
      <c r="QR23" s="77"/>
      <c r="QS23" s="77"/>
      <c r="QT23" s="77"/>
      <c r="QU23" s="77"/>
      <c r="QV23" s="77"/>
      <c r="QW23" s="77"/>
      <c r="QX23" s="77"/>
      <c r="QY23" s="77"/>
      <c r="QZ23" s="77"/>
      <c r="RA23" s="77"/>
      <c r="RB23" s="77"/>
      <c r="RC23" s="77"/>
      <c r="RD23" s="77"/>
      <c r="RE23" s="77"/>
      <c r="RF23" s="77"/>
      <c r="RG23" s="77"/>
      <c r="RH23" s="77"/>
      <c r="RI23" s="77"/>
      <c r="RJ23" s="77"/>
      <c r="RK23" s="77"/>
      <c r="RL23" s="77"/>
      <c r="RM23" s="77"/>
      <c r="RN23" s="77"/>
      <c r="RO23" s="77"/>
      <c r="RP23" s="77"/>
      <c r="RQ23" s="77"/>
      <c r="RR23" s="77"/>
      <c r="RS23" s="77"/>
      <c r="RT23" s="77"/>
      <c r="RU23" s="77"/>
      <c r="RV23" s="77"/>
      <c r="RW23" s="77"/>
      <c r="RX23" s="77"/>
      <c r="RY23" s="77"/>
      <c r="RZ23" s="77"/>
      <c r="SA23" s="77"/>
      <c r="SB23" s="77"/>
      <c r="SC23" s="77"/>
      <c r="SD23" s="77"/>
      <c r="SE23" s="77"/>
      <c r="SF23" s="77"/>
      <c r="SG23" s="77"/>
      <c r="SH23" s="77"/>
      <c r="SI23" s="77"/>
      <c r="SJ23" s="77"/>
      <c r="SK23" s="77"/>
      <c r="SL23" s="77"/>
      <c r="SM23" s="77"/>
      <c r="SN23" s="77"/>
      <c r="SO23" s="77"/>
      <c r="SP23" s="77"/>
      <c r="SQ23" s="77"/>
      <c r="SR23" s="77"/>
      <c r="SS23" s="77"/>
      <c r="ST23" s="77"/>
      <c r="SU23" s="77"/>
      <c r="SV23" s="77"/>
      <c r="SW23" s="77"/>
      <c r="SX23" s="77"/>
      <c r="SY23" s="77"/>
      <c r="SZ23" s="77"/>
      <c r="TA23" s="77"/>
      <c r="TB23" s="77"/>
      <c r="TC23" s="77"/>
      <c r="TD23" s="77"/>
      <c r="TE23" s="77"/>
      <c r="TF23" s="77"/>
      <c r="TG23" s="77"/>
      <c r="TH23" s="77"/>
      <c r="TI23" s="77"/>
      <c r="TJ23" s="77"/>
      <c r="TK23" s="77"/>
      <c r="TL23" s="77"/>
      <c r="TM23" s="77"/>
      <c r="TN23" s="77"/>
      <c r="TO23" s="77"/>
      <c r="TP23" s="77"/>
      <c r="TQ23" s="77"/>
      <c r="TR23" s="77"/>
      <c r="TS23" s="77"/>
      <c r="TT23" s="77"/>
      <c r="TU23" s="77"/>
      <c r="TV23" s="77"/>
      <c r="TW23" s="77"/>
      <c r="TX23" s="77"/>
      <c r="TY23" s="77"/>
      <c r="TZ23" s="77"/>
      <c r="UA23" s="77"/>
      <c r="UB23" s="77"/>
      <c r="UC23" s="77"/>
      <c r="UD23" s="77"/>
      <c r="UE23" s="77"/>
      <c r="UF23" s="77"/>
      <c r="UG23" s="77"/>
      <c r="UH23" s="77"/>
      <c r="UI23" s="77"/>
      <c r="UJ23" s="77"/>
      <c r="UK23" s="77"/>
      <c r="UL23" s="77"/>
      <c r="UM23" s="77"/>
      <c r="UN23" s="77"/>
      <c r="UO23" s="77"/>
      <c r="UP23" s="77"/>
      <c r="UQ23" s="77"/>
      <c r="UR23" s="77"/>
      <c r="US23" s="77"/>
      <c r="UT23" s="77"/>
      <c r="UU23" s="77"/>
      <c r="UV23" s="77"/>
      <c r="UW23" s="77"/>
      <c r="UX23" s="77"/>
      <c r="UY23" s="77"/>
      <c r="UZ23" s="77"/>
      <c r="VA23" s="77"/>
      <c r="VB23" s="77"/>
      <c r="VC23" s="77"/>
      <c r="VD23" s="77"/>
      <c r="VE23" s="77"/>
      <c r="VF23" s="77"/>
      <c r="VG23" s="77"/>
      <c r="VH23" s="77"/>
      <c r="VI23" s="77"/>
      <c r="VJ23" s="77"/>
      <c r="VK23" s="77"/>
      <c r="VL23" s="77"/>
      <c r="VM23" s="77"/>
      <c r="VN23" s="77"/>
      <c r="VO23" s="77"/>
      <c r="VP23" s="77"/>
      <c r="VQ23" s="77"/>
      <c r="VR23" s="77"/>
      <c r="VS23" s="77"/>
      <c r="VT23" s="77"/>
      <c r="VU23" s="77"/>
      <c r="VV23" s="77"/>
      <c r="VW23" s="77"/>
      <c r="VX23" s="77"/>
      <c r="VY23" s="77"/>
      <c r="VZ23" s="77"/>
      <c r="WA23" s="77"/>
      <c r="WB23" s="77"/>
      <c r="WC23" s="77"/>
      <c r="WD23" s="77"/>
      <c r="WE23" s="77"/>
      <c r="WF23" s="77"/>
      <c r="WG23" s="77"/>
      <c r="WH23" s="77"/>
      <c r="WI23" s="77"/>
      <c r="WJ23" s="77"/>
      <c r="WK23" s="77"/>
      <c r="WL23" s="77"/>
      <c r="WM23" s="77"/>
      <c r="WN23" s="77"/>
      <c r="WO23" s="77"/>
      <c r="WP23" s="77"/>
      <c r="WQ23" s="77"/>
      <c r="WR23" s="77"/>
      <c r="WS23" s="77"/>
      <c r="WT23" s="77"/>
      <c r="WU23" s="77"/>
      <c r="WV23" s="77"/>
      <c r="WW23" s="77"/>
      <c r="WX23" s="77"/>
      <c r="WY23" s="77"/>
      <c r="WZ23" s="77"/>
      <c r="XA23" s="77"/>
      <c r="XB23" s="77"/>
      <c r="XC23" s="77"/>
      <c r="XD23" s="77"/>
      <c r="XE23" s="77"/>
      <c r="XF23" s="77"/>
      <c r="XG23" s="77"/>
      <c r="XH23" s="77"/>
      <c r="XI23" s="77"/>
      <c r="XJ23" s="77"/>
      <c r="XK23" s="77"/>
      <c r="XL23" s="77"/>
      <c r="XM23" s="77"/>
      <c r="XN23" s="77"/>
      <c r="XO23" s="77"/>
      <c r="XP23" s="77"/>
      <c r="XQ23" s="77"/>
      <c r="XR23" s="77"/>
      <c r="XS23" s="77"/>
      <c r="XT23" s="77"/>
      <c r="XU23" s="77"/>
      <c r="XV23" s="77"/>
      <c r="XW23" s="77"/>
      <c r="XX23" s="77"/>
      <c r="XY23" s="77"/>
      <c r="XZ23" s="77"/>
      <c r="YA23" s="77"/>
      <c r="YB23" s="77"/>
      <c r="YC23" s="77"/>
      <c r="YD23" s="77"/>
      <c r="YE23" s="77"/>
      <c r="YF23" s="77"/>
      <c r="YG23" s="77"/>
      <c r="YH23" s="77"/>
      <c r="YI23" s="77"/>
      <c r="YJ23" s="77"/>
      <c r="YK23" s="77"/>
      <c r="YL23" s="77"/>
      <c r="YM23" s="77"/>
      <c r="YN23" s="77"/>
      <c r="YO23" s="77"/>
      <c r="YP23" s="77"/>
      <c r="YQ23" s="77"/>
      <c r="YR23" s="77"/>
      <c r="YS23" s="77"/>
      <c r="YT23" s="77"/>
      <c r="YU23" s="77"/>
      <c r="YV23" s="77"/>
      <c r="YW23" s="77"/>
      <c r="YX23" s="77"/>
      <c r="YY23" s="77"/>
      <c r="YZ23" s="77"/>
      <c r="ZA23" s="77"/>
      <c r="ZB23" s="77"/>
      <c r="ZC23" s="77"/>
      <c r="ZD23" s="77"/>
      <c r="ZE23" s="77"/>
      <c r="ZF23" s="77"/>
      <c r="ZG23" s="77"/>
      <c r="ZH23" s="77"/>
      <c r="ZI23" s="77"/>
      <c r="ZJ23" s="77"/>
      <c r="ZK23" s="77"/>
      <c r="ZL23" s="77"/>
      <c r="ZM23" s="77"/>
      <c r="ZN23" s="77"/>
      <c r="ZO23" s="77"/>
      <c r="ZP23" s="77"/>
      <c r="ZQ23" s="77"/>
      <c r="ZR23" s="77"/>
      <c r="ZS23" s="77"/>
      <c r="ZT23" s="77"/>
      <c r="ZU23" s="77"/>
      <c r="ZV23" s="77"/>
      <c r="ZW23" s="77"/>
      <c r="ZX23" s="77"/>
      <c r="ZY23" s="77"/>
      <c r="ZZ23" s="77"/>
      <c r="AAA23" s="77"/>
      <c r="AAB23" s="77"/>
      <c r="AAC23" s="77"/>
      <c r="AAD23" s="77"/>
      <c r="AAE23" s="77"/>
      <c r="AAF23" s="77"/>
      <c r="AAG23" s="77"/>
      <c r="AAH23" s="77"/>
      <c r="AAI23" s="77"/>
      <c r="AAJ23" s="77"/>
      <c r="AAK23" s="77"/>
      <c r="AAL23" s="77"/>
      <c r="AAM23" s="77"/>
      <c r="AAN23" s="77"/>
      <c r="AAO23" s="77"/>
      <c r="AAP23" s="77"/>
      <c r="AAQ23" s="77"/>
      <c r="AAR23" s="77"/>
      <c r="AAS23" s="77"/>
      <c r="AAT23" s="77"/>
      <c r="AAU23" s="77"/>
      <c r="AAV23" s="77"/>
      <c r="AAW23" s="77"/>
      <c r="AAX23" s="77"/>
      <c r="AAY23" s="77"/>
      <c r="AAZ23" s="77"/>
      <c r="ABA23" s="77"/>
      <c r="ABB23" s="77"/>
      <c r="ABC23" s="77"/>
      <c r="ABD23" s="77"/>
      <c r="ABE23" s="77"/>
      <c r="ABF23" s="77"/>
      <c r="ABG23" s="77"/>
      <c r="ABH23" s="77"/>
      <c r="ABI23" s="77"/>
      <c r="ABJ23" s="77"/>
      <c r="ABK23" s="77"/>
      <c r="ABL23" s="77"/>
      <c r="ABM23" s="77"/>
      <c r="ABN23" s="77"/>
      <c r="ABO23" s="77"/>
      <c r="ABP23" s="77"/>
      <c r="ABQ23" s="77"/>
      <c r="ABR23" s="77"/>
      <c r="ABS23" s="77"/>
      <c r="ABT23" s="77"/>
      <c r="ABU23" s="77"/>
      <c r="ABV23" s="77"/>
      <c r="ABW23" s="77"/>
      <c r="ABX23" s="77"/>
      <c r="ABY23" s="77"/>
      <c r="ABZ23" s="77"/>
      <c r="ACA23" s="77"/>
      <c r="ACB23" s="77"/>
      <c r="ACC23" s="77"/>
      <c r="ACD23" s="77"/>
      <c r="ACE23" s="77"/>
      <c r="ACF23" s="77"/>
      <c r="ACG23" s="77"/>
      <c r="ACH23" s="77"/>
      <c r="ACI23" s="77"/>
      <c r="ACJ23" s="77"/>
      <c r="ACK23" s="77"/>
      <c r="ACL23" s="77"/>
      <c r="ACM23" s="77"/>
      <c r="ACN23" s="77"/>
      <c r="ACO23" s="77"/>
      <c r="ACP23" s="77"/>
      <c r="ACQ23" s="77"/>
      <c r="ACR23" s="77"/>
      <c r="ACS23" s="77"/>
      <c r="ACT23" s="77"/>
      <c r="ACU23" s="77"/>
      <c r="ACV23" s="77"/>
      <c r="ACW23" s="77"/>
      <c r="ACX23" s="77"/>
      <c r="ACY23" s="77"/>
      <c r="ACZ23" s="77"/>
      <c r="ADA23" s="77"/>
      <c r="ADB23" s="77"/>
      <c r="ADC23" s="77"/>
      <c r="ADD23" s="77"/>
      <c r="ADE23" s="77"/>
      <c r="ADF23" s="77"/>
      <c r="ADG23" s="77"/>
      <c r="ADH23" s="77"/>
      <c r="ADI23" s="77"/>
      <c r="ADJ23" s="77"/>
      <c r="ADK23" s="77"/>
      <c r="ADL23" s="77"/>
      <c r="ADM23" s="77"/>
      <c r="ADN23" s="77"/>
      <c r="ADO23" s="77"/>
      <c r="ADP23" s="77"/>
      <c r="ADQ23" s="77"/>
      <c r="ADR23" s="77"/>
      <c r="ADS23" s="77"/>
      <c r="ADT23" s="77"/>
      <c r="ADU23" s="77"/>
      <c r="ADV23" s="77"/>
      <c r="ADW23" s="77"/>
      <c r="ADX23" s="77"/>
      <c r="ADY23" s="77"/>
      <c r="ADZ23" s="77"/>
      <c r="AEA23" s="77"/>
      <c r="AEB23" s="77"/>
      <c r="AEC23" s="77"/>
      <c r="AED23" s="77"/>
      <c r="AEE23" s="77"/>
      <c r="AEF23" s="77"/>
      <c r="AEG23" s="77"/>
      <c r="AEH23" s="77"/>
      <c r="AEI23" s="77"/>
      <c r="AEJ23" s="77"/>
      <c r="AEK23" s="77"/>
      <c r="AEL23" s="77"/>
      <c r="AEM23" s="77"/>
      <c r="AEN23" s="77"/>
      <c r="AEO23" s="77"/>
      <c r="AEP23" s="77"/>
      <c r="AEQ23" s="77"/>
      <c r="AER23" s="77"/>
      <c r="AES23" s="77"/>
      <c r="AET23" s="77"/>
      <c r="AEU23" s="77"/>
      <c r="AEV23" s="77"/>
      <c r="AEW23" s="77"/>
      <c r="AEX23" s="77"/>
      <c r="AEY23" s="77"/>
      <c r="AEZ23" s="77"/>
      <c r="AFA23" s="77"/>
      <c r="AFB23" s="77"/>
      <c r="AFC23" s="77"/>
      <c r="AFD23" s="77"/>
      <c r="AFE23" s="77"/>
      <c r="AFF23" s="77"/>
      <c r="AFG23" s="77"/>
      <c r="AFH23" s="77"/>
      <c r="AFI23" s="77"/>
      <c r="AFJ23" s="77"/>
      <c r="AFK23" s="77"/>
      <c r="AFL23" s="77"/>
      <c r="AFM23" s="77"/>
      <c r="AFN23" s="77"/>
      <c r="AFO23" s="77"/>
      <c r="AFP23" s="77"/>
      <c r="AFQ23" s="77"/>
      <c r="AFR23" s="77"/>
      <c r="AFS23" s="77"/>
      <c r="AFT23" s="77"/>
      <c r="AFU23" s="77"/>
      <c r="AFV23" s="77"/>
      <c r="AFW23" s="77"/>
      <c r="AFX23" s="77"/>
      <c r="AFY23" s="77"/>
      <c r="AFZ23" s="77"/>
      <c r="AGA23" s="77"/>
      <c r="AGB23" s="77"/>
      <c r="AGC23" s="77"/>
      <c r="AGD23" s="77"/>
      <c r="AGE23" s="77"/>
      <c r="AGF23" s="77"/>
      <c r="AGG23" s="77"/>
      <c r="AGH23" s="77"/>
      <c r="AGI23" s="77"/>
      <c r="AGJ23" s="77"/>
      <c r="AGK23" s="77"/>
      <c r="AGL23" s="77"/>
      <c r="AGM23" s="77"/>
      <c r="AGN23" s="77"/>
      <c r="AGO23" s="77"/>
      <c r="AGP23" s="77"/>
      <c r="AGQ23" s="77"/>
      <c r="AGR23" s="77"/>
      <c r="AGS23" s="77"/>
      <c r="AGT23" s="77"/>
      <c r="AGU23" s="77"/>
      <c r="AGV23" s="77"/>
      <c r="AGW23" s="77"/>
      <c r="AGX23" s="77"/>
      <c r="AGY23" s="77"/>
      <c r="AGZ23" s="77"/>
      <c r="AHA23" s="77"/>
      <c r="AHB23" s="77"/>
      <c r="AHC23" s="77"/>
      <c r="AHD23" s="77"/>
      <c r="AHE23" s="77"/>
      <c r="AHF23" s="77"/>
      <c r="AHG23" s="77"/>
      <c r="AHH23" s="77"/>
      <c r="AHI23" s="77"/>
      <c r="AHJ23" s="77"/>
      <c r="AHK23" s="77"/>
      <c r="AHL23" s="77"/>
      <c r="AHM23" s="77"/>
      <c r="AHN23" s="77"/>
      <c r="AHO23" s="77"/>
      <c r="AHP23" s="77"/>
      <c r="AHQ23" s="77"/>
      <c r="AHR23" s="77"/>
      <c r="AHS23" s="77"/>
      <c r="AHT23" s="77"/>
      <c r="AHU23" s="77"/>
      <c r="AHV23" s="77"/>
      <c r="AHW23" s="77"/>
      <c r="AHX23" s="77"/>
      <c r="AHY23" s="77"/>
      <c r="AHZ23" s="77"/>
      <c r="AIA23" s="77"/>
      <c r="AIB23" s="77"/>
      <c r="AIC23" s="77"/>
      <c r="AID23" s="77"/>
      <c r="AIE23" s="77"/>
      <c r="AIF23" s="77"/>
      <c r="AIG23" s="77"/>
      <c r="AIH23" s="77"/>
      <c r="AII23" s="77"/>
      <c r="AIJ23" s="77"/>
      <c r="AIK23" s="77"/>
      <c r="AIL23" s="77"/>
      <c r="AIM23" s="77"/>
      <c r="AIN23" s="77"/>
      <c r="AIO23" s="77"/>
      <c r="AIP23" s="77"/>
      <c r="AIQ23" s="77"/>
      <c r="AIR23" s="77"/>
      <c r="AIS23" s="77"/>
      <c r="AIT23" s="77"/>
      <c r="AIU23" s="77"/>
      <c r="AIV23" s="77"/>
      <c r="AIW23" s="77"/>
      <c r="AIX23" s="77"/>
      <c r="AIY23" s="77"/>
      <c r="AIZ23" s="77"/>
      <c r="AJA23" s="77"/>
      <c r="AJB23" s="77"/>
      <c r="AJC23" s="77"/>
      <c r="AJD23" s="77"/>
      <c r="AJE23" s="77"/>
      <c r="AJF23" s="77"/>
      <c r="AJG23" s="77"/>
      <c r="AJH23" s="77"/>
      <c r="AJI23" s="77"/>
      <c r="AJJ23" s="77"/>
      <c r="AJK23" s="77"/>
      <c r="AJL23" s="77"/>
      <c r="AJM23" s="77"/>
      <c r="AJN23" s="77"/>
      <c r="AJO23" s="77"/>
      <c r="AJP23" s="77"/>
      <c r="AJQ23" s="77"/>
      <c r="AJR23" s="77"/>
      <c r="AJS23" s="77"/>
      <c r="AJT23" s="77"/>
      <c r="AJU23" s="77"/>
      <c r="AJV23" s="77"/>
      <c r="AJW23" s="77"/>
      <c r="AJX23" s="77"/>
      <c r="AJY23" s="77"/>
      <c r="AJZ23" s="77"/>
      <c r="AKA23" s="77"/>
      <c r="AKB23" s="77"/>
      <c r="AKC23" s="77"/>
      <c r="AKD23" s="77"/>
      <c r="AKE23" s="77"/>
      <c r="AKF23" s="77"/>
      <c r="AKG23" s="77"/>
      <c r="AKH23" s="77"/>
      <c r="AKI23" s="77"/>
      <c r="AKJ23" s="77"/>
      <c r="AKK23" s="77"/>
      <c r="AKL23" s="77"/>
      <c r="AKM23" s="77"/>
      <c r="AKN23" s="77"/>
      <c r="AKO23" s="77"/>
      <c r="AKP23" s="77"/>
      <c r="AKQ23" s="77"/>
      <c r="AKR23" s="77"/>
      <c r="AKS23" s="77"/>
      <c r="AKT23" s="77"/>
      <c r="AKU23" s="77"/>
      <c r="AKV23" s="77"/>
      <c r="AKW23" s="77"/>
      <c r="AKX23" s="77"/>
      <c r="AKY23" s="77"/>
      <c r="AKZ23" s="77"/>
      <c r="ALA23" s="77"/>
      <c r="ALB23" s="77"/>
      <c r="ALC23" s="77"/>
      <c r="ALD23" s="77"/>
      <c r="ALE23" s="77"/>
      <c r="ALF23" s="77"/>
      <c r="ALG23" s="77"/>
      <c r="ALH23" s="77"/>
      <c r="ALI23" s="77"/>
      <c r="ALJ23" s="77"/>
      <c r="ALK23" s="77"/>
      <c r="ALL23" s="77"/>
      <c r="ALM23" s="77"/>
      <c r="ALN23" s="77"/>
      <c r="ALO23" s="77"/>
      <c r="ALP23" s="77"/>
      <c r="ALQ23" s="77"/>
      <c r="ALR23" s="77"/>
      <c r="ALS23" s="77"/>
      <c r="ALT23" s="77"/>
      <c r="ALU23" s="77"/>
      <c r="ALV23" s="77"/>
      <c r="ALW23" s="77"/>
      <c r="ALX23" s="77"/>
      <c r="ALY23" s="77"/>
      <c r="ALZ23" s="77"/>
      <c r="AMA23" s="77"/>
      <c r="AMB23" s="77"/>
      <c r="AMC23" s="77"/>
      <c r="AMD23" s="77"/>
      <c r="AME23" s="77"/>
      <c r="AMF23" s="77"/>
      <c r="AMG23" s="77"/>
      <c r="AMH23" s="77"/>
      <c r="AMI23" s="77"/>
      <c r="AMJ23" s="77"/>
      <c r="AMK23" s="77"/>
      <c r="AML23" s="77"/>
      <c r="AMM23" s="77"/>
      <c r="AMN23" s="77"/>
      <c r="AMO23" s="77"/>
      <c r="AMP23" s="77"/>
      <c r="AMQ23" s="77"/>
      <c r="AMR23" s="77"/>
      <c r="AMS23" s="77"/>
      <c r="AMT23" s="77"/>
      <c r="AMU23" s="77"/>
      <c r="AMV23" s="77"/>
      <c r="AMW23" s="77"/>
      <c r="AMX23" s="77"/>
      <c r="AMY23" s="77"/>
      <c r="AMZ23" s="77"/>
      <c r="ANA23" s="77"/>
      <c r="ANB23" s="77"/>
      <c r="ANC23" s="77"/>
      <c r="AND23" s="77"/>
      <c r="ANE23" s="77"/>
      <c r="ANF23" s="77"/>
      <c r="ANG23" s="77"/>
      <c r="ANH23" s="77"/>
      <c r="ANI23" s="77"/>
      <c r="ANJ23" s="77"/>
      <c r="ANK23" s="77"/>
      <c r="ANL23" s="77"/>
      <c r="ANM23" s="77"/>
      <c r="ANN23" s="77"/>
      <c r="ANO23" s="77"/>
      <c r="ANP23" s="77"/>
      <c r="ANQ23" s="77"/>
      <c r="ANR23" s="77"/>
      <c r="ANS23" s="77"/>
      <c r="ANT23" s="77"/>
      <c r="ANU23" s="77"/>
      <c r="ANV23" s="77"/>
      <c r="ANW23" s="77"/>
      <c r="ANX23" s="77"/>
      <c r="ANY23" s="77"/>
      <c r="ANZ23" s="77"/>
      <c r="AOA23" s="77"/>
      <c r="AOB23" s="77"/>
      <c r="AOC23" s="77"/>
      <c r="AOD23" s="77"/>
      <c r="AOE23" s="77"/>
      <c r="AOF23" s="77"/>
      <c r="AOG23" s="77"/>
      <c r="AOH23" s="77"/>
      <c r="AOI23" s="77"/>
      <c r="AOJ23" s="77"/>
      <c r="AOK23" s="77"/>
      <c r="AOL23" s="77"/>
      <c r="AOM23" s="77"/>
      <c r="AON23" s="77"/>
      <c r="AOO23" s="77"/>
      <c r="AOP23" s="77"/>
      <c r="AOQ23" s="77"/>
      <c r="AOR23" s="77"/>
      <c r="AOS23" s="77"/>
      <c r="AOT23" s="77"/>
      <c r="AOU23" s="77"/>
      <c r="AOV23" s="77"/>
      <c r="AOW23" s="77"/>
      <c r="AOX23" s="77"/>
      <c r="AOY23" s="77"/>
      <c r="AOZ23" s="77"/>
      <c r="APA23" s="77"/>
      <c r="APB23" s="77"/>
      <c r="APC23" s="77"/>
      <c r="APD23" s="77"/>
      <c r="APE23" s="77"/>
      <c r="APF23" s="77"/>
      <c r="APG23" s="77"/>
      <c r="APH23" s="77"/>
      <c r="API23" s="77"/>
      <c r="APJ23" s="77"/>
      <c r="APK23" s="77"/>
      <c r="APL23" s="77"/>
      <c r="APM23" s="77"/>
      <c r="APN23" s="77"/>
      <c r="APO23" s="77"/>
      <c r="APP23" s="77"/>
      <c r="APQ23" s="77"/>
      <c r="APR23" s="77"/>
      <c r="APS23" s="77"/>
      <c r="APT23" s="77"/>
      <c r="APU23" s="77"/>
      <c r="APV23" s="77"/>
      <c r="APW23" s="77"/>
      <c r="APX23" s="77"/>
      <c r="APY23" s="77"/>
      <c r="APZ23" s="77"/>
      <c r="AQA23" s="77"/>
      <c r="AQB23" s="77"/>
      <c r="AQC23" s="77"/>
      <c r="AQD23" s="77"/>
      <c r="AQE23" s="77"/>
      <c r="AQF23" s="77"/>
      <c r="AQG23" s="77"/>
      <c r="AQH23" s="77"/>
      <c r="AQI23" s="77"/>
      <c r="AQJ23" s="77"/>
      <c r="AQK23" s="77"/>
      <c r="AQL23" s="77"/>
      <c r="AQM23" s="77"/>
      <c r="AQN23" s="77"/>
      <c r="AQO23" s="77"/>
      <c r="AQP23" s="77"/>
      <c r="AQQ23" s="77"/>
      <c r="AQR23" s="77"/>
      <c r="AQS23" s="77"/>
      <c r="AQT23" s="77"/>
      <c r="AQU23" s="77"/>
      <c r="AQV23" s="77"/>
      <c r="AQW23" s="77"/>
      <c r="AQX23" s="77"/>
      <c r="AQY23" s="77"/>
      <c r="AQZ23" s="77"/>
      <c r="ARA23" s="77"/>
      <c r="ARB23" s="77"/>
      <c r="ARC23" s="77"/>
      <c r="ARD23" s="77"/>
      <c r="ARE23" s="77"/>
      <c r="ARF23" s="77"/>
      <c r="ARG23" s="77"/>
      <c r="ARH23" s="77"/>
      <c r="ARI23" s="77"/>
      <c r="ARJ23" s="77"/>
      <c r="ARK23" s="77"/>
      <c r="ARL23" s="77"/>
      <c r="ARM23" s="77"/>
      <c r="ARN23" s="77"/>
      <c r="ARO23" s="77"/>
      <c r="ARP23" s="77"/>
      <c r="ARQ23" s="77"/>
      <c r="ARR23" s="77"/>
      <c r="ARS23" s="77"/>
      <c r="ART23" s="77"/>
      <c r="ARU23" s="77"/>
      <c r="ARV23" s="77"/>
      <c r="ARW23" s="77"/>
      <c r="ARX23" s="77"/>
      <c r="ARY23" s="77"/>
      <c r="ARZ23" s="77"/>
      <c r="ASA23" s="77"/>
      <c r="ASB23" s="77"/>
      <c r="ASC23" s="77"/>
      <c r="ASD23" s="77"/>
      <c r="ASE23" s="77"/>
      <c r="ASF23" s="77"/>
      <c r="ASG23" s="77"/>
      <c r="ASH23" s="77"/>
      <c r="ASI23" s="77"/>
      <c r="ASJ23" s="77"/>
      <c r="ASK23" s="77"/>
      <c r="ASL23" s="77"/>
      <c r="ASM23" s="77"/>
      <c r="ASN23" s="77"/>
      <c r="ASO23" s="77"/>
      <c r="ASP23" s="77"/>
      <c r="ASQ23" s="77"/>
      <c r="ASR23" s="77"/>
      <c r="ASS23" s="77"/>
      <c r="AST23" s="77"/>
      <c r="ASU23" s="77"/>
      <c r="ASV23" s="77"/>
      <c r="ASW23" s="77"/>
      <c r="ASX23" s="77"/>
      <c r="ASY23" s="77"/>
      <c r="ASZ23" s="77"/>
      <c r="ATA23" s="77"/>
      <c r="ATB23" s="77"/>
      <c r="ATC23" s="77"/>
      <c r="ATD23" s="77"/>
      <c r="ATE23" s="77"/>
      <c r="ATF23" s="77"/>
      <c r="ATG23" s="77"/>
      <c r="ATH23" s="77"/>
      <c r="ATI23" s="77"/>
      <c r="ATJ23" s="77"/>
      <c r="ATK23" s="77"/>
      <c r="ATL23" s="77"/>
    </row>
    <row r="24" spans="1:1208" ht="191.25" customHeight="1" x14ac:dyDescent="0.25">
      <c r="A24" s="82"/>
      <c r="B24" s="100">
        <f t="shared" si="4"/>
        <v>18</v>
      </c>
      <c r="C24" s="99" t="s">
        <v>58</v>
      </c>
      <c r="D24" s="99" t="s">
        <v>21</v>
      </c>
      <c r="E24" s="96" t="s">
        <v>85</v>
      </c>
      <c r="F24" s="93">
        <f t="shared" si="1"/>
        <v>100</v>
      </c>
      <c r="G24" s="129">
        <v>1634</v>
      </c>
      <c r="H24" s="129">
        <v>1634</v>
      </c>
      <c r="I24" s="101">
        <f t="shared" si="2"/>
        <v>83.782129742962056</v>
      </c>
      <c r="J24" s="129">
        <v>1369</v>
      </c>
      <c r="K24" s="129">
        <v>1634</v>
      </c>
      <c r="L24" s="114">
        <f t="shared" si="3"/>
        <v>84.149326805385556</v>
      </c>
      <c r="M24" s="129">
        <v>1375</v>
      </c>
      <c r="N24" s="129">
        <v>1634</v>
      </c>
      <c r="O24" s="107">
        <f t="shared" si="0"/>
        <v>1.004382761139518</v>
      </c>
      <c r="P24" s="134" t="s">
        <v>282</v>
      </c>
      <c r="Q24" s="134" t="s">
        <v>280</v>
      </c>
      <c r="R24" s="115"/>
      <c r="S24" s="124" t="s">
        <v>108</v>
      </c>
      <c r="T24" s="124" t="s">
        <v>108</v>
      </c>
      <c r="U24" s="90"/>
      <c r="V24" s="111"/>
      <c r="W24" s="111"/>
    </row>
    <row r="25" spans="1:1208" ht="151.5" customHeight="1" x14ac:dyDescent="0.25">
      <c r="A25" s="82"/>
      <c r="B25" s="100">
        <f t="shared" si="4"/>
        <v>19</v>
      </c>
      <c r="C25" s="99" t="s">
        <v>59</v>
      </c>
      <c r="D25" s="99" t="s">
        <v>21</v>
      </c>
      <c r="E25" s="96" t="s">
        <v>85</v>
      </c>
      <c r="F25" s="93">
        <f t="shared" si="1"/>
        <v>100</v>
      </c>
      <c r="G25" s="129">
        <v>724</v>
      </c>
      <c r="H25" s="129">
        <v>724</v>
      </c>
      <c r="I25" s="101">
        <f t="shared" si="2"/>
        <v>79.696132596685089</v>
      </c>
      <c r="J25" s="130">
        <v>577</v>
      </c>
      <c r="K25" s="129">
        <v>724</v>
      </c>
      <c r="L25" s="114">
        <f t="shared" si="3"/>
        <v>81.077348066298342</v>
      </c>
      <c r="M25" s="110">
        <v>587</v>
      </c>
      <c r="N25" s="129">
        <v>724</v>
      </c>
      <c r="O25" s="107">
        <f t="shared" si="0"/>
        <v>1.0173310225303291</v>
      </c>
      <c r="P25" s="134" t="s">
        <v>283</v>
      </c>
      <c r="Q25" s="134" t="s">
        <v>280</v>
      </c>
      <c r="R25" s="115"/>
      <c r="S25" s="124" t="s">
        <v>108</v>
      </c>
      <c r="T25" s="124" t="s">
        <v>108</v>
      </c>
      <c r="U25" s="90"/>
      <c r="V25" s="111"/>
      <c r="W25" s="111"/>
    </row>
    <row r="26" spans="1:1208" ht="65.25" hidden="1" x14ac:dyDescent="0.25">
      <c r="A26" s="82"/>
      <c r="B26" s="100">
        <f t="shared" si="4"/>
        <v>20</v>
      </c>
      <c r="C26" s="97" t="s">
        <v>77</v>
      </c>
      <c r="D26" s="97" t="s">
        <v>23</v>
      </c>
      <c r="E26" s="96" t="s">
        <v>85</v>
      </c>
      <c r="F26" s="93">
        <f t="shared" si="1"/>
        <v>100</v>
      </c>
      <c r="G26" s="129">
        <v>3066</v>
      </c>
      <c r="H26" s="129">
        <v>3066</v>
      </c>
      <c r="I26" s="101">
        <f t="shared" si="2"/>
        <v>88.551859099804304</v>
      </c>
      <c r="J26" s="129">
        <v>2715</v>
      </c>
      <c r="K26" s="129">
        <v>3066</v>
      </c>
      <c r="L26" s="114">
        <f t="shared" si="3"/>
        <v>0</v>
      </c>
      <c r="M26" s="129"/>
      <c r="N26" s="129">
        <v>3066</v>
      </c>
      <c r="O26" s="107">
        <f t="shared" si="0"/>
        <v>0</v>
      </c>
      <c r="P26" s="139"/>
      <c r="Q26" s="139"/>
      <c r="R26" s="134"/>
      <c r="S26" s="124" t="s">
        <v>108</v>
      </c>
      <c r="T26" s="124" t="s">
        <v>108</v>
      </c>
      <c r="U26" s="90"/>
      <c r="V26" s="111"/>
      <c r="W26" s="111"/>
    </row>
    <row r="27" spans="1:1208" ht="108.75" hidden="1" x14ac:dyDescent="0.25">
      <c r="A27" s="82"/>
      <c r="B27" s="100">
        <f t="shared" si="4"/>
        <v>21</v>
      </c>
      <c r="C27" s="97" t="s">
        <v>76</v>
      </c>
      <c r="D27" s="97" t="s">
        <v>23</v>
      </c>
      <c r="E27" s="96" t="s">
        <v>85</v>
      </c>
      <c r="F27" s="93">
        <f t="shared" si="1"/>
        <v>99</v>
      </c>
      <c r="G27" s="129">
        <v>99</v>
      </c>
      <c r="H27" s="129">
        <v>100</v>
      </c>
      <c r="I27" s="94">
        <f t="shared" si="2"/>
        <v>99</v>
      </c>
      <c r="J27" s="136">
        <v>99</v>
      </c>
      <c r="K27" s="129">
        <v>100</v>
      </c>
      <c r="L27" s="114">
        <f t="shared" si="3"/>
        <v>0</v>
      </c>
      <c r="M27" s="140"/>
      <c r="N27" s="129">
        <v>100</v>
      </c>
      <c r="O27" s="107">
        <f t="shared" si="0"/>
        <v>0</v>
      </c>
      <c r="P27" s="139"/>
      <c r="Q27" s="139"/>
      <c r="R27" s="111"/>
      <c r="S27" s="123">
        <v>95456</v>
      </c>
      <c r="T27" s="123">
        <v>95854</v>
      </c>
      <c r="U27" s="90"/>
      <c r="V27" s="111"/>
      <c r="W27" s="111"/>
    </row>
    <row r="28" spans="1:1208" ht="87" hidden="1" x14ac:dyDescent="0.25">
      <c r="A28" s="82"/>
      <c r="B28" s="100">
        <f t="shared" si="4"/>
        <v>22</v>
      </c>
      <c r="C28" s="97" t="s">
        <v>78</v>
      </c>
      <c r="D28" s="97" t="s">
        <v>23</v>
      </c>
      <c r="E28" s="96" t="s">
        <v>85</v>
      </c>
      <c r="F28" s="93">
        <f t="shared" si="1"/>
        <v>90</v>
      </c>
      <c r="G28" s="129">
        <v>90</v>
      </c>
      <c r="H28" s="129">
        <v>100</v>
      </c>
      <c r="I28" s="94">
        <f t="shared" si="2"/>
        <v>90</v>
      </c>
      <c r="J28" s="136">
        <v>90</v>
      </c>
      <c r="K28" s="129">
        <v>100</v>
      </c>
      <c r="L28" s="114">
        <f t="shared" si="3"/>
        <v>0</v>
      </c>
      <c r="M28" s="121"/>
      <c r="N28" s="129">
        <v>100</v>
      </c>
      <c r="O28" s="107">
        <f t="shared" si="0"/>
        <v>0</v>
      </c>
      <c r="P28" s="139"/>
      <c r="Q28" s="139"/>
      <c r="R28" s="122"/>
      <c r="S28" s="123">
        <v>16</v>
      </c>
      <c r="T28" s="123">
        <v>17</v>
      </c>
      <c r="U28" s="90"/>
      <c r="V28" s="111"/>
      <c r="W28" s="111"/>
    </row>
    <row r="29" spans="1:1208" ht="43.5" hidden="1" x14ac:dyDescent="0.25">
      <c r="A29" s="82"/>
      <c r="B29" s="100">
        <f t="shared" si="4"/>
        <v>23</v>
      </c>
      <c r="C29" s="98" t="s">
        <v>120</v>
      </c>
      <c r="D29" s="98" t="s">
        <v>25</v>
      </c>
      <c r="E29" s="96" t="s">
        <v>85</v>
      </c>
      <c r="F29" s="93">
        <f t="shared" si="1"/>
        <v>50</v>
      </c>
      <c r="G29" s="129">
        <v>50</v>
      </c>
      <c r="H29" s="129">
        <v>100</v>
      </c>
      <c r="I29" s="112">
        <f>J29/K29*100</f>
        <v>49.6</v>
      </c>
      <c r="J29" s="93">
        <v>49.6</v>
      </c>
      <c r="K29" s="129">
        <v>100</v>
      </c>
      <c r="L29" s="114">
        <f t="shared" si="3"/>
        <v>0</v>
      </c>
      <c r="M29" s="121"/>
      <c r="N29" s="129">
        <v>100</v>
      </c>
      <c r="O29" s="107">
        <f t="shared" si="0"/>
        <v>0</v>
      </c>
      <c r="P29" s="117"/>
      <c r="Q29" s="117"/>
      <c r="R29" s="144"/>
      <c r="S29" s="108">
        <v>65</v>
      </c>
      <c r="T29" s="108">
        <v>108</v>
      </c>
      <c r="U29" s="137"/>
      <c r="V29" s="134"/>
      <c r="W29" s="134"/>
    </row>
    <row r="30" spans="1:1208" ht="65.25" hidden="1" x14ac:dyDescent="0.25">
      <c r="A30" s="82"/>
      <c r="B30" s="100">
        <f t="shared" si="4"/>
        <v>24</v>
      </c>
      <c r="C30" s="98" t="s">
        <v>103</v>
      </c>
      <c r="D30" s="98" t="s">
        <v>25</v>
      </c>
      <c r="E30" s="96" t="s">
        <v>85</v>
      </c>
      <c r="F30" s="93">
        <f t="shared" si="1"/>
        <v>70</v>
      </c>
      <c r="G30" s="129">
        <v>70</v>
      </c>
      <c r="H30" s="129">
        <v>100</v>
      </c>
      <c r="I30" s="94">
        <f t="shared" si="2"/>
        <v>60</v>
      </c>
      <c r="J30" s="130">
        <v>60</v>
      </c>
      <c r="K30" s="129">
        <v>100</v>
      </c>
      <c r="L30" s="114">
        <f t="shared" si="3"/>
        <v>0</v>
      </c>
      <c r="M30" s="121"/>
      <c r="N30" s="129">
        <v>100</v>
      </c>
      <c r="O30" s="107">
        <f t="shared" si="0"/>
        <v>0</v>
      </c>
      <c r="P30" s="117"/>
      <c r="Q30" s="117"/>
      <c r="R30" s="143"/>
      <c r="S30" s="108">
        <v>118</v>
      </c>
      <c r="T30" s="108">
        <v>579</v>
      </c>
      <c r="U30" s="137"/>
      <c r="V30" s="134"/>
      <c r="W30" s="134"/>
    </row>
    <row r="31" spans="1:1208" ht="43.5" hidden="1" x14ac:dyDescent="0.25">
      <c r="A31" s="82"/>
      <c r="B31" s="100">
        <f t="shared" si="4"/>
        <v>25</v>
      </c>
      <c r="C31" s="98" t="s">
        <v>104</v>
      </c>
      <c r="D31" s="98" t="s">
        <v>25</v>
      </c>
      <c r="E31" s="96" t="s">
        <v>85</v>
      </c>
      <c r="F31" s="93">
        <f t="shared" si="1"/>
        <v>95</v>
      </c>
      <c r="G31" s="129">
        <v>95</v>
      </c>
      <c r="H31" s="129">
        <v>100</v>
      </c>
      <c r="I31" s="94">
        <f t="shared" si="2"/>
        <v>94</v>
      </c>
      <c r="J31" s="93">
        <v>94</v>
      </c>
      <c r="K31" s="129">
        <v>100</v>
      </c>
      <c r="L31" s="114">
        <f t="shared" si="3"/>
        <v>0</v>
      </c>
      <c r="M31" s="121"/>
      <c r="N31" s="129">
        <v>100</v>
      </c>
      <c r="O31" s="107">
        <f t="shared" si="0"/>
        <v>0</v>
      </c>
      <c r="P31" s="117"/>
      <c r="Q31" s="117"/>
      <c r="R31" s="143"/>
      <c r="S31" s="108">
        <v>80</v>
      </c>
      <c r="T31" s="108">
        <v>88</v>
      </c>
      <c r="U31" s="137"/>
      <c r="V31" s="134"/>
      <c r="W31" s="134"/>
    </row>
    <row r="32" spans="1:1208" ht="195.75" hidden="1" x14ac:dyDescent="0.25">
      <c r="A32" s="82"/>
      <c r="B32" s="100">
        <f t="shared" si="4"/>
        <v>26</v>
      </c>
      <c r="C32" s="98" t="s">
        <v>105</v>
      </c>
      <c r="D32" s="98" t="s">
        <v>25</v>
      </c>
      <c r="E32" s="96" t="s">
        <v>85</v>
      </c>
      <c r="F32" s="93">
        <f t="shared" si="1"/>
        <v>100</v>
      </c>
      <c r="G32" s="129">
        <v>10000</v>
      </c>
      <c r="H32" s="129">
        <v>10000</v>
      </c>
      <c r="I32" s="94">
        <f t="shared" si="2"/>
        <v>85</v>
      </c>
      <c r="J32" s="129">
        <v>8500</v>
      </c>
      <c r="K32" s="129">
        <v>10000</v>
      </c>
      <c r="L32" s="114">
        <f t="shared" si="3"/>
        <v>0</v>
      </c>
      <c r="M32" s="126"/>
      <c r="N32" s="129">
        <v>10000</v>
      </c>
      <c r="O32" s="107">
        <f t="shared" si="0"/>
        <v>0</v>
      </c>
      <c r="P32" s="117"/>
      <c r="Q32" s="117"/>
      <c r="R32" s="142"/>
      <c r="S32" s="127" t="s">
        <v>108</v>
      </c>
      <c r="T32" s="128" t="s">
        <v>108</v>
      </c>
      <c r="U32" s="108" t="s">
        <v>116</v>
      </c>
      <c r="V32" s="126">
        <v>10000</v>
      </c>
      <c r="W32" s="117" t="s">
        <v>117</v>
      </c>
    </row>
    <row r="113" spans="19:20" s="77" customFormat="1" hidden="1" x14ac:dyDescent="0.25">
      <c r="S113" s="88"/>
      <c r="T113" s="88"/>
    </row>
    <row r="114" spans="19:20" s="77" customFormat="1" hidden="1" x14ac:dyDescent="0.25">
      <c r="S114" s="88"/>
      <c r="T114" s="88"/>
    </row>
    <row r="115" spans="19:20" s="77" customFormat="1" hidden="1" x14ac:dyDescent="0.25">
      <c r="S115" s="88"/>
      <c r="T115" s="88"/>
    </row>
    <row r="116" spans="19:20" s="77" customFormat="1" hidden="1" x14ac:dyDescent="0.25">
      <c r="S116" s="88"/>
      <c r="T116" s="88"/>
    </row>
    <row r="117" spans="19:20" s="77" customFormat="1" hidden="1" x14ac:dyDescent="0.25">
      <c r="S117" s="88"/>
      <c r="T117" s="88"/>
    </row>
    <row r="118" spans="19:20" s="77" customFormat="1" hidden="1" x14ac:dyDescent="0.25">
      <c r="S118" s="88"/>
      <c r="T118" s="88"/>
    </row>
    <row r="119" spans="19:20" s="77" customFormat="1" hidden="1" x14ac:dyDescent="0.25">
      <c r="S119" s="88"/>
      <c r="T119" s="88"/>
    </row>
    <row r="120" spans="19:20" s="77" customFormat="1" hidden="1" x14ac:dyDescent="0.25">
      <c r="S120" s="88"/>
      <c r="T120" s="88"/>
    </row>
    <row r="121" spans="19:20" s="77" customFormat="1" hidden="1" x14ac:dyDescent="0.25">
      <c r="S121" s="88"/>
      <c r="T121" s="88"/>
    </row>
    <row r="122" spans="19:20" s="77" customFormat="1" hidden="1" x14ac:dyDescent="0.25">
      <c r="S122" s="88"/>
      <c r="T122" s="88"/>
    </row>
    <row r="123" spans="19:20" s="77" customFormat="1" hidden="1" x14ac:dyDescent="0.25">
      <c r="S123" s="88"/>
      <c r="T123" s="88"/>
    </row>
    <row r="124" spans="19:20" s="77" customFormat="1" hidden="1" x14ac:dyDescent="0.25">
      <c r="S124" s="88"/>
      <c r="T124" s="88"/>
    </row>
    <row r="125" spans="19:20" s="77" customFormat="1" hidden="1" x14ac:dyDescent="0.25">
      <c r="S125" s="88"/>
      <c r="T125" s="88"/>
    </row>
    <row r="126" spans="19:20" s="77" customFormat="1" hidden="1" x14ac:dyDescent="0.25">
      <c r="S126" s="88"/>
      <c r="T126" s="88"/>
    </row>
    <row r="127" spans="19:20" s="77" customFormat="1" hidden="1" x14ac:dyDescent="0.25">
      <c r="S127" s="88"/>
      <c r="T127" s="88"/>
    </row>
    <row r="128" spans="19:20" s="77" customFormat="1" hidden="1" x14ac:dyDescent="0.25">
      <c r="S128" s="88"/>
      <c r="T128" s="88"/>
    </row>
    <row r="129" spans="19:20" s="77" customFormat="1" hidden="1" x14ac:dyDescent="0.25">
      <c r="S129" s="88"/>
      <c r="T129" s="88"/>
    </row>
    <row r="130" spans="19:20" s="77" customFormat="1" hidden="1" x14ac:dyDescent="0.25">
      <c r="S130" s="88"/>
      <c r="T130" s="88"/>
    </row>
    <row r="131" spans="19:20" s="77" customFormat="1" hidden="1" x14ac:dyDescent="0.25">
      <c r="S131" s="88"/>
      <c r="T131" s="88"/>
    </row>
    <row r="132" spans="19:20" s="77" customFormat="1" hidden="1" x14ac:dyDescent="0.25">
      <c r="S132" s="88"/>
      <c r="T132" s="88"/>
    </row>
    <row r="133" spans="19:20" s="77" customFormat="1" hidden="1" x14ac:dyDescent="0.25">
      <c r="S133" s="88"/>
      <c r="T133" s="88"/>
    </row>
    <row r="134" spans="19:20" s="77" customFormat="1" hidden="1" x14ac:dyDescent="0.25">
      <c r="S134" s="88"/>
      <c r="T134" s="88"/>
    </row>
    <row r="135" spans="19:20" s="77" customFormat="1" hidden="1" x14ac:dyDescent="0.25">
      <c r="S135" s="88"/>
      <c r="T135" s="88"/>
    </row>
    <row r="136" spans="19:20" s="77" customFormat="1" hidden="1" x14ac:dyDescent="0.25">
      <c r="S136" s="88"/>
      <c r="T136" s="88"/>
    </row>
    <row r="137" spans="19:20" s="77" customFormat="1" hidden="1" x14ac:dyDescent="0.25">
      <c r="S137" s="88"/>
      <c r="T137" s="88"/>
    </row>
    <row r="138" spans="19:20" s="77" customFormat="1" hidden="1" x14ac:dyDescent="0.25">
      <c r="S138" s="88"/>
      <c r="T138" s="88"/>
    </row>
    <row r="139" spans="19:20" s="77" customFormat="1" hidden="1" x14ac:dyDescent="0.25">
      <c r="S139" s="88"/>
      <c r="T139" s="88"/>
    </row>
    <row r="140" spans="19:20" s="77" customFormat="1" hidden="1" x14ac:dyDescent="0.25">
      <c r="S140" s="88"/>
      <c r="T140" s="88"/>
    </row>
    <row r="141" spans="19:20" s="77" customFormat="1" hidden="1" x14ac:dyDescent="0.25">
      <c r="S141" s="88"/>
      <c r="T141" s="88"/>
    </row>
    <row r="142" spans="19:20" s="77" customFormat="1" hidden="1" x14ac:dyDescent="0.25">
      <c r="S142" s="88"/>
      <c r="T142" s="88"/>
    </row>
    <row r="143" spans="19:20" s="77" customFormat="1" hidden="1" x14ac:dyDescent="0.25">
      <c r="S143" s="88"/>
      <c r="T143" s="88"/>
    </row>
    <row r="144" spans="19:20" s="77" customFormat="1" hidden="1" x14ac:dyDescent="0.25">
      <c r="S144" s="88"/>
      <c r="T144" s="88"/>
    </row>
    <row r="145" spans="19:20" s="77" customFormat="1" hidden="1" x14ac:dyDescent="0.25">
      <c r="S145" s="88"/>
      <c r="T145" s="88"/>
    </row>
    <row r="146" spans="19:20" s="77" customFormat="1" hidden="1" x14ac:dyDescent="0.25">
      <c r="S146" s="88"/>
      <c r="T146" s="88"/>
    </row>
    <row r="147" spans="19:20" s="77" customFormat="1" hidden="1" x14ac:dyDescent="0.25">
      <c r="S147" s="88"/>
      <c r="T147" s="88"/>
    </row>
    <row r="148" spans="19:20" s="77" customFormat="1" hidden="1" x14ac:dyDescent="0.25">
      <c r="S148" s="88"/>
      <c r="T148" s="88"/>
    </row>
    <row r="149" spans="19:20" s="77" customFormat="1" hidden="1" x14ac:dyDescent="0.25">
      <c r="S149" s="88"/>
      <c r="T149" s="88"/>
    </row>
    <row r="150" spans="19:20" s="77" customFormat="1" hidden="1" x14ac:dyDescent="0.25">
      <c r="S150" s="88"/>
      <c r="T150" s="88"/>
    </row>
    <row r="151" spans="19:20" s="77" customFormat="1" hidden="1" x14ac:dyDescent="0.25">
      <c r="S151" s="88"/>
      <c r="T151" s="88"/>
    </row>
    <row r="152" spans="19:20" s="77" customFormat="1" hidden="1" x14ac:dyDescent="0.25">
      <c r="S152" s="88"/>
      <c r="T152" s="88"/>
    </row>
    <row r="153" spans="19:20" s="77" customFormat="1" hidden="1" x14ac:dyDescent="0.25">
      <c r="S153" s="88"/>
      <c r="T153" s="88"/>
    </row>
    <row r="154" spans="19:20" s="77" customFormat="1" hidden="1" x14ac:dyDescent="0.25">
      <c r="S154" s="88"/>
      <c r="T154" s="88"/>
    </row>
    <row r="155" spans="19:20" s="77" customFormat="1" hidden="1" x14ac:dyDescent="0.25">
      <c r="S155" s="88"/>
      <c r="T155" s="88"/>
    </row>
    <row r="156" spans="19:20" s="77" customFormat="1" hidden="1" x14ac:dyDescent="0.25">
      <c r="S156" s="88"/>
      <c r="T156" s="88"/>
    </row>
    <row r="157" spans="19:20" s="77" customFormat="1" hidden="1" x14ac:dyDescent="0.25">
      <c r="S157" s="88"/>
      <c r="T157" s="88"/>
    </row>
    <row r="158" spans="19:20" s="77" customFormat="1" hidden="1" x14ac:dyDescent="0.25">
      <c r="S158" s="88"/>
      <c r="T158" s="88"/>
    </row>
    <row r="159" spans="19:20" s="77" customFormat="1" hidden="1" x14ac:dyDescent="0.25">
      <c r="S159" s="88"/>
      <c r="T159" s="88"/>
    </row>
    <row r="160" spans="19:20" s="77" customFormat="1" hidden="1" x14ac:dyDescent="0.25">
      <c r="S160" s="88"/>
      <c r="T160" s="88"/>
    </row>
    <row r="161" spans="19:20" s="77" customFormat="1" hidden="1" x14ac:dyDescent="0.25">
      <c r="S161" s="88"/>
      <c r="T161" s="88"/>
    </row>
    <row r="162" spans="19:20" s="77" customFormat="1" hidden="1" x14ac:dyDescent="0.25">
      <c r="S162" s="88"/>
      <c r="T162" s="88"/>
    </row>
    <row r="163" spans="19:20" s="77" customFormat="1" hidden="1" x14ac:dyDescent="0.25">
      <c r="S163" s="88"/>
      <c r="T163" s="88"/>
    </row>
    <row r="164" spans="19:20" s="77" customFormat="1" hidden="1" x14ac:dyDescent="0.25">
      <c r="S164" s="88"/>
      <c r="T164" s="88"/>
    </row>
    <row r="165" spans="19:20" s="77" customFormat="1" hidden="1" x14ac:dyDescent="0.25">
      <c r="S165" s="88"/>
      <c r="T165" s="88"/>
    </row>
    <row r="166" spans="19:20" s="77" customFormat="1" hidden="1" x14ac:dyDescent="0.25">
      <c r="S166" s="88"/>
      <c r="T166" s="88"/>
    </row>
  </sheetData>
  <autoFilter ref="B6:U32">
    <filterColumn colId="2">
      <filters>
        <filter val="SRN"/>
      </filters>
    </filterColumn>
  </autoFilter>
  <mergeCells count="6">
    <mergeCell ref="U5:W5"/>
    <mergeCell ref="F5:H5"/>
    <mergeCell ref="I5:K5"/>
    <mergeCell ref="L5:N5"/>
    <mergeCell ref="P5:R5"/>
    <mergeCell ref="S5:T5"/>
  </mergeCells>
  <pageMargins left="0.49" right="0.15748031496062992" top="0.51181102362204722" bottom="0.74803149606299213" header="0.31496062992125984" footer="0.31496062992125984"/>
  <pageSetup scale="41" fitToHeight="0" orientation="landscape" r:id="rId1"/>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Hoja3!$A$1:$A$2</xm:f>
          </x14:formula1>
          <xm:sqref>U7:U32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2"/>
  <sheetViews>
    <sheetView workbookViewId="0">
      <selection activeCell="B27" sqref="B27"/>
    </sheetView>
  </sheetViews>
  <sheetFormatPr baseColWidth="10" defaultRowHeight="15" x14ac:dyDescent="0.25"/>
  <sheetData>
    <row r="1" spans="1:1" x14ac:dyDescent="0.25">
      <c r="A1" t="s">
        <v>101</v>
      </c>
    </row>
    <row r="2" spans="1:1" x14ac:dyDescent="0.25">
      <c r="A2" t="s">
        <v>102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A2:F10"/>
  <sheetViews>
    <sheetView workbookViewId="0">
      <selection activeCell="F16" sqref="F16"/>
    </sheetView>
  </sheetViews>
  <sheetFormatPr baseColWidth="10" defaultRowHeight="15" x14ac:dyDescent="0.25"/>
  <cols>
    <col min="1" max="1" width="23.42578125" customWidth="1"/>
  </cols>
  <sheetData>
    <row r="2" spans="1:6" x14ac:dyDescent="0.25">
      <c r="A2" s="187" t="s">
        <v>234</v>
      </c>
      <c r="B2" s="187"/>
      <c r="C2" s="187"/>
      <c r="D2" s="187"/>
      <c r="E2" s="187"/>
      <c r="F2" s="187"/>
    </row>
    <row r="3" spans="1:6" x14ac:dyDescent="0.25">
      <c r="A3" s="147"/>
      <c r="B3" s="147"/>
      <c r="C3" s="147"/>
      <c r="D3" s="147"/>
      <c r="E3" s="147"/>
      <c r="F3" s="147"/>
    </row>
    <row r="4" spans="1:6" x14ac:dyDescent="0.25">
      <c r="A4" s="148" t="s">
        <v>224</v>
      </c>
      <c r="B4" s="148" t="s">
        <v>225</v>
      </c>
      <c r="C4" s="148" t="s">
        <v>226</v>
      </c>
      <c r="D4" s="148" t="s">
        <v>227</v>
      </c>
      <c r="E4" s="148" t="s">
        <v>228</v>
      </c>
      <c r="F4" s="148" t="s">
        <v>229</v>
      </c>
    </row>
    <row r="5" spans="1:6" ht="25.5" x14ac:dyDescent="0.25">
      <c r="A5" s="149" t="s">
        <v>230</v>
      </c>
      <c r="B5" s="150">
        <v>84</v>
      </c>
      <c r="C5" s="150">
        <v>84</v>
      </c>
      <c r="D5" s="150">
        <v>179</v>
      </c>
      <c r="E5" s="150">
        <v>29</v>
      </c>
      <c r="F5" s="151">
        <f>SUM(B5:E5)</f>
        <v>376</v>
      </c>
    </row>
    <row r="6" spans="1:6" x14ac:dyDescent="0.25">
      <c r="A6" s="149" t="s">
        <v>231</v>
      </c>
      <c r="B6" s="150">
        <v>1931</v>
      </c>
      <c r="C6" s="150">
        <v>1221</v>
      </c>
      <c r="D6" s="150">
        <v>394</v>
      </c>
      <c r="E6" s="150">
        <v>399</v>
      </c>
      <c r="F6" s="151">
        <f t="shared" ref="F6:F8" si="0">SUM(B6:E6)</f>
        <v>3945</v>
      </c>
    </row>
    <row r="7" spans="1:6" x14ac:dyDescent="0.25">
      <c r="A7" s="149" t="s">
        <v>232</v>
      </c>
      <c r="B7" s="150">
        <v>647</v>
      </c>
      <c r="C7" s="150">
        <v>430</v>
      </c>
      <c r="D7" s="150"/>
      <c r="E7" s="150">
        <v>298</v>
      </c>
      <c r="F7" s="151">
        <f t="shared" si="0"/>
        <v>1375</v>
      </c>
    </row>
    <row r="8" spans="1:6" x14ac:dyDescent="0.25">
      <c r="A8" s="149" t="s">
        <v>233</v>
      </c>
      <c r="B8" s="150">
        <v>157</v>
      </c>
      <c r="C8" s="150">
        <v>86</v>
      </c>
      <c r="D8" s="150">
        <v>285</v>
      </c>
      <c r="E8" s="150">
        <v>59</v>
      </c>
      <c r="F8" s="151">
        <f t="shared" si="0"/>
        <v>587</v>
      </c>
    </row>
    <row r="9" spans="1:6" x14ac:dyDescent="0.25">
      <c r="A9" s="152"/>
    </row>
    <row r="10" spans="1:6" x14ac:dyDescent="0.25">
      <c r="A10" s="153" t="s">
        <v>235</v>
      </c>
      <c r="B10" s="154"/>
      <c r="C10" s="154"/>
      <c r="D10" s="154"/>
      <c r="E10" s="147"/>
      <c r="F10" s="147"/>
    </row>
  </sheetData>
  <mergeCells count="1">
    <mergeCell ref="A2:F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A1:V135"/>
  <sheetViews>
    <sheetView topLeftCell="A1048541" workbookViewId="0">
      <selection activeCell="A1048576" sqref="A1048576"/>
    </sheetView>
  </sheetViews>
  <sheetFormatPr baseColWidth="10" defaultRowHeight="15" x14ac:dyDescent="0.25"/>
  <cols>
    <col min="1" max="1" width="11.42578125" style="155"/>
    <col min="2" max="2" width="34" style="155" customWidth="1"/>
    <col min="3" max="16384" width="11.42578125" style="155"/>
  </cols>
  <sheetData>
    <row r="1" spans="1:22" s="157" customFormat="1" ht="15.75" x14ac:dyDescent="0.25">
      <c r="A1" s="156"/>
      <c r="B1" s="191" t="s">
        <v>239</v>
      </c>
      <c r="C1" s="192"/>
      <c r="D1" s="192"/>
      <c r="E1" s="192"/>
      <c r="F1" s="192"/>
      <c r="G1" s="192"/>
      <c r="H1" s="192"/>
      <c r="I1" s="192"/>
      <c r="J1" s="192"/>
      <c r="K1" s="192"/>
      <c r="L1" s="192"/>
      <c r="M1" s="192"/>
      <c r="N1" s="192"/>
      <c r="O1" s="156"/>
      <c r="P1" s="156"/>
      <c r="Q1" s="156"/>
      <c r="R1" s="156"/>
      <c r="S1" s="156"/>
      <c r="T1" s="156"/>
      <c r="U1" s="156"/>
    </row>
    <row r="2" spans="1:22" s="157" customFormat="1" ht="15.75" x14ac:dyDescent="0.25">
      <c r="A2" s="156"/>
      <c r="B2" s="158" t="s">
        <v>240</v>
      </c>
      <c r="C2" s="159"/>
      <c r="D2" s="159"/>
      <c r="E2" s="159"/>
      <c r="F2" s="159"/>
      <c r="G2" s="159"/>
      <c r="H2" s="159"/>
      <c r="I2" s="159"/>
      <c r="J2" s="159"/>
      <c r="K2" s="159"/>
      <c r="L2" s="159"/>
      <c r="M2" s="159"/>
      <c r="N2" s="156"/>
      <c r="O2" s="156"/>
      <c r="P2" s="156"/>
      <c r="Q2" s="156"/>
      <c r="R2" s="156"/>
      <c r="S2" s="156"/>
      <c r="T2" s="156"/>
      <c r="U2" s="156"/>
    </row>
    <row r="3" spans="1:22" ht="15.75" thickBot="1" x14ac:dyDescent="0.3"/>
    <row r="4" spans="1:22" ht="15.75" thickBot="1" x14ac:dyDescent="0.3">
      <c r="B4" s="168"/>
      <c r="C4" s="188" t="s">
        <v>241</v>
      </c>
      <c r="D4" s="189"/>
      <c r="E4" s="189"/>
      <c r="F4" s="190"/>
      <c r="G4" s="188" t="s">
        <v>242</v>
      </c>
      <c r="H4" s="189"/>
      <c r="I4" s="189"/>
      <c r="J4" s="190"/>
      <c r="K4" s="188" t="s">
        <v>122</v>
      </c>
      <c r="L4" s="189"/>
      <c r="M4" s="189"/>
      <c r="N4" s="190"/>
      <c r="O4" s="188" t="s">
        <v>125</v>
      </c>
      <c r="P4" s="189"/>
      <c r="Q4" s="189"/>
      <c r="R4" s="190"/>
      <c r="S4" s="188" t="s">
        <v>243</v>
      </c>
      <c r="T4" s="189"/>
      <c r="U4" s="189"/>
      <c r="V4" s="190"/>
    </row>
    <row r="5" spans="1:22" x14ac:dyDescent="0.25">
      <c r="B5" s="169" t="s">
        <v>121</v>
      </c>
      <c r="C5" s="170" t="s">
        <v>209</v>
      </c>
      <c r="D5" s="171" t="s">
        <v>176</v>
      </c>
      <c r="E5" s="171" t="s">
        <v>188</v>
      </c>
      <c r="F5" s="172" t="s">
        <v>124</v>
      </c>
      <c r="G5" s="170" t="s">
        <v>209</v>
      </c>
      <c r="H5" s="171" t="s">
        <v>176</v>
      </c>
      <c r="I5" s="171" t="s">
        <v>188</v>
      </c>
      <c r="J5" s="172" t="s">
        <v>124</v>
      </c>
      <c r="K5" s="170" t="s">
        <v>209</v>
      </c>
      <c r="L5" s="171" t="s">
        <v>176</v>
      </c>
      <c r="M5" s="171" t="s">
        <v>188</v>
      </c>
      <c r="N5" s="172" t="s">
        <v>124</v>
      </c>
      <c r="O5" s="170" t="s">
        <v>209</v>
      </c>
      <c r="P5" s="171" t="s">
        <v>176</v>
      </c>
      <c r="Q5" s="171" t="s">
        <v>188</v>
      </c>
      <c r="R5" s="172" t="s">
        <v>124</v>
      </c>
      <c r="S5" s="170" t="s">
        <v>209</v>
      </c>
      <c r="T5" s="171" t="s">
        <v>176</v>
      </c>
      <c r="U5" s="171" t="s">
        <v>188</v>
      </c>
      <c r="V5" s="173" t="s">
        <v>124</v>
      </c>
    </row>
    <row r="6" spans="1:22" ht="30" x14ac:dyDescent="0.25">
      <c r="A6" s="155">
        <v>1</v>
      </c>
      <c r="B6" s="160" t="s">
        <v>142</v>
      </c>
      <c r="C6" s="161"/>
      <c r="D6" s="162"/>
      <c r="E6" s="162"/>
      <c r="F6" s="163"/>
      <c r="G6" s="161"/>
      <c r="H6" s="162">
        <v>5</v>
      </c>
      <c r="I6" s="162"/>
      <c r="J6" s="163"/>
      <c r="K6" s="161"/>
      <c r="L6" s="162"/>
      <c r="M6" s="162">
        <v>14</v>
      </c>
      <c r="N6" s="163">
        <v>98</v>
      </c>
      <c r="O6" s="161"/>
      <c r="P6" s="162"/>
      <c r="Q6" s="162">
        <v>1</v>
      </c>
      <c r="R6" s="163">
        <v>1</v>
      </c>
      <c r="S6" s="161">
        <v>1</v>
      </c>
      <c r="T6" s="162"/>
      <c r="U6" s="162"/>
      <c r="V6" s="163"/>
    </row>
    <row r="7" spans="1:22" x14ac:dyDescent="0.25">
      <c r="A7" s="155">
        <v>2</v>
      </c>
      <c r="B7" s="160" t="s">
        <v>136</v>
      </c>
      <c r="C7" s="161"/>
      <c r="D7" s="162"/>
      <c r="E7" s="162"/>
      <c r="F7" s="163"/>
      <c r="G7" s="161"/>
      <c r="H7" s="162">
        <v>2</v>
      </c>
      <c r="I7" s="162">
        <v>2</v>
      </c>
      <c r="J7" s="163"/>
      <c r="K7" s="161"/>
      <c r="L7" s="162">
        <v>1</v>
      </c>
      <c r="M7" s="162"/>
      <c r="N7" s="163">
        <v>1</v>
      </c>
      <c r="O7" s="161">
        <v>1</v>
      </c>
      <c r="P7" s="162"/>
      <c r="Q7" s="162">
        <v>1</v>
      </c>
      <c r="R7" s="163"/>
      <c r="S7" s="161"/>
      <c r="T7" s="162"/>
      <c r="U7" s="162"/>
      <c r="V7" s="163"/>
    </row>
    <row r="8" spans="1:22" x14ac:dyDescent="0.25">
      <c r="A8" s="155">
        <v>3</v>
      </c>
      <c r="B8" s="160" t="s">
        <v>169</v>
      </c>
      <c r="C8" s="161"/>
      <c r="D8" s="162"/>
      <c r="E8" s="162"/>
      <c r="F8" s="163"/>
      <c r="G8" s="161"/>
      <c r="H8" s="162"/>
      <c r="I8" s="162"/>
      <c r="J8" s="163"/>
      <c r="K8" s="161"/>
      <c r="L8" s="162">
        <v>2</v>
      </c>
      <c r="M8" s="162">
        <v>2</v>
      </c>
      <c r="N8" s="163">
        <v>1</v>
      </c>
      <c r="O8" s="161"/>
      <c r="P8" s="162"/>
      <c r="Q8" s="162"/>
      <c r="R8" s="163"/>
      <c r="S8" s="161"/>
      <c r="T8" s="162"/>
      <c r="U8" s="162"/>
      <c r="V8" s="163"/>
    </row>
    <row r="9" spans="1:22" x14ac:dyDescent="0.25">
      <c r="A9" s="155">
        <v>4</v>
      </c>
      <c r="B9" s="160" t="s">
        <v>178</v>
      </c>
      <c r="C9" s="161"/>
      <c r="D9" s="162"/>
      <c r="E9" s="162"/>
      <c r="F9" s="163"/>
      <c r="G9" s="161"/>
      <c r="H9" s="162">
        <v>3</v>
      </c>
      <c r="I9" s="162"/>
      <c r="J9" s="163"/>
      <c r="K9" s="161"/>
      <c r="L9" s="162">
        <v>1</v>
      </c>
      <c r="M9" s="162">
        <v>1</v>
      </c>
      <c r="N9" s="163"/>
      <c r="O9" s="161"/>
      <c r="P9" s="162"/>
      <c r="Q9" s="162"/>
      <c r="R9" s="163"/>
      <c r="S9" s="161"/>
      <c r="T9" s="162"/>
      <c r="U9" s="162"/>
      <c r="V9" s="163"/>
    </row>
    <row r="10" spans="1:22" x14ac:dyDescent="0.25">
      <c r="A10" s="155">
        <v>5</v>
      </c>
      <c r="B10" s="160" t="s">
        <v>205</v>
      </c>
      <c r="C10" s="161"/>
      <c r="D10" s="162"/>
      <c r="E10" s="162"/>
      <c r="F10" s="163"/>
      <c r="G10" s="161"/>
      <c r="H10" s="162">
        <v>1</v>
      </c>
      <c r="I10" s="162"/>
      <c r="J10" s="163"/>
      <c r="K10" s="161"/>
      <c r="L10" s="162"/>
      <c r="M10" s="162">
        <v>1</v>
      </c>
      <c r="N10" s="163"/>
      <c r="O10" s="161"/>
      <c r="P10" s="162"/>
      <c r="Q10" s="162"/>
      <c r="R10" s="163"/>
      <c r="S10" s="161"/>
      <c r="T10" s="162"/>
      <c r="U10" s="162"/>
      <c r="V10" s="163"/>
    </row>
    <row r="11" spans="1:22" x14ac:dyDescent="0.25">
      <c r="A11" s="155">
        <v>6</v>
      </c>
      <c r="B11" s="160" t="s">
        <v>206</v>
      </c>
      <c r="C11" s="161"/>
      <c r="D11" s="162"/>
      <c r="E11" s="162"/>
      <c r="F11" s="163"/>
      <c r="G11" s="161"/>
      <c r="H11" s="162"/>
      <c r="I11" s="162"/>
      <c r="J11" s="163"/>
      <c r="K11" s="161"/>
      <c r="L11" s="162"/>
      <c r="M11" s="162"/>
      <c r="N11" s="163"/>
      <c r="O11" s="161">
        <v>1</v>
      </c>
      <c r="P11" s="162"/>
      <c r="Q11" s="162">
        <v>1</v>
      </c>
      <c r="R11" s="163"/>
      <c r="S11" s="161"/>
      <c r="T11" s="162"/>
      <c r="U11" s="162"/>
      <c r="V11" s="163"/>
    </row>
    <row r="12" spans="1:22" x14ac:dyDescent="0.25">
      <c r="A12" s="155">
        <v>7</v>
      </c>
      <c r="B12" s="160" t="s">
        <v>133</v>
      </c>
      <c r="C12" s="161"/>
      <c r="D12" s="162">
        <v>1</v>
      </c>
      <c r="E12" s="162"/>
      <c r="F12" s="163"/>
      <c r="G12" s="161"/>
      <c r="H12" s="162">
        <v>8</v>
      </c>
      <c r="I12" s="162">
        <v>1</v>
      </c>
      <c r="J12" s="163">
        <v>15</v>
      </c>
      <c r="K12" s="161"/>
      <c r="L12" s="162"/>
      <c r="M12" s="162">
        <v>11</v>
      </c>
      <c r="N12" s="163">
        <v>3</v>
      </c>
      <c r="O12" s="161"/>
      <c r="P12" s="162">
        <v>1</v>
      </c>
      <c r="Q12" s="162"/>
      <c r="R12" s="163">
        <v>2</v>
      </c>
      <c r="S12" s="161"/>
      <c r="T12" s="162">
        <v>1</v>
      </c>
      <c r="U12" s="162"/>
      <c r="V12" s="163">
        <v>4</v>
      </c>
    </row>
    <row r="13" spans="1:22" ht="30" x14ac:dyDescent="0.25">
      <c r="A13" s="155">
        <v>8</v>
      </c>
      <c r="B13" s="160" t="s">
        <v>161</v>
      </c>
      <c r="C13" s="161"/>
      <c r="D13" s="162"/>
      <c r="E13" s="162"/>
      <c r="F13" s="163"/>
      <c r="G13" s="161"/>
      <c r="H13" s="162"/>
      <c r="I13" s="162">
        <v>3</v>
      </c>
      <c r="J13" s="163">
        <v>5</v>
      </c>
      <c r="K13" s="161"/>
      <c r="L13" s="162"/>
      <c r="M13" s="162"/>
      <c r="N13" s="163"/>
      <c r="O13" s="161"/>
      <c r="P13" s="162"/>
      <c r="Q13" s="162">
        <v>2</v>
      </c>
      <c r="R13" s="163">
        <v>3</v>
      </c>
      <c r="S13" s="161"/>
      <c r="T13" s="162"/>
      <c r="U13" s="162">
        <v>2</v>
      </c>
      <c r="V13" s="163">
        <v>2</v>
      </c>
    </row>
    <row r="14" spans="1:22" x14ac:dyDescent="0.25">
      <c r="A14" s="155">
        <v>9</v>
      </c>
      <c r="B14" s="160" t="s">
        <v>163</v>
      </c>
      <c r="C14" s="161">
        <v>1</v>
      </c>
      <c r="D14" s="162">
        <v>3</v>
      </c>
      <c r="E14" s="162">
        <v>2</v>
      </c>
      <c r="F14" s="163">
        <v>8</v>
      </c>
      <c r="G14" s="161"/>
      <c r="H14" s="162"/>
      <c r="I14" s="162">
        <v>2</v>
      </c>
      <c r="J14" s="163"/>
      <c r="K14" s="161"/>
      <c r="L14" s="162"/>
      <c r="M14" s="162"/>
      <c r="N14" s="163"/>
      <c r="O14" s="161"/>
      <c r="P14" s="162"/>
      <c r="Q14" s="162"/>
      <c r="R14" s="163">
        <v>1</v>
      </c>
      <c r="S14" s="161"/>
      <c r="T14" s="162"/>
      <c r="U14" s="162"/>
      <c r="V14" s="163"/>
    </row>
    <row r="15" spans="1:22" x14ac:dyDescent="0.25">
      <c r="A15" s="155">
        <v>10</v>
      </c>
      <c r="B15" s="160" t="s">
        <v>166</v>
      </c>
      <c r="C15" s="161"/>
      <c r="D15" s="162"/>
      <c r="E15" s="162"/>
      <c r="F15" s="163"/>
      <c r="G15" s="161"/>
      <c r="H15" s="162">
        <v>2</v>
      </c>
      <c r="I15" s="162"/>
      <c r="J15" s="163">
        <v>1</v>
      </c>
      <c r="K15" s="161"/>
      <c r="L15" s="162"/>
      <c r="M15" s="162"/>
      <c r="N15" s="163">
        <v>1</v>
      </c>
      <c r="O15" s="161"/>
      <c r="P15" s="162">
        <v>1</v>
      </c>
      <c r="Q15" s="162"/>
      <c r="R15" s="163"/>
      <c r="S15" s="161"/>
      <c r="T15" s="162">
        <v>1</v>
      </c>
      <c r="U15" s="162"/>
      <c r="V15" s="163"/>
    </row>
    <row r="16" spans="1:22" x14ac:dyDescent="0.25">
      <c r="A16" s="155">
        <v>11</v>
      </c>
      <c r="B16" s="160" t="s">
        <v>223</v>
      </c>
      <c r="C16" s="161"/>
      <c r="D16" s="162"/>
      <c r="E16" s="162"/>
      <c r="F16" s="163"/>
      <c r="G16" s="161"/>
      <c r="H16" s="162"/>
      <c r="I16" s="162"/>
      <c r="J16" s="163">
        <v>1</v>
      </c>
      <c r="K16" s="161"/>
      <c r="L16" s="162"/>
      <c r="M16" s="162"/>
      <c r="N16" s="163"/>
      <c r="O16" s="161">
        <v>1</v>
      </c>
      <c r="P16" s="162"/>
      <c r="Q16" s="162"/>
      <c r="R16" s="163"/>
      <c r="S16" s="161"/>
      <c r="T16" s="162"/>
      <c r="U16" s="162"/>
      <c r="V16" s="163"/>
    </row>
    <row r="17" spans="1:22" x14ac:dyDescent="0.25">
      <c r="A17" s="155">
        <v>12</v>
      </c>
      <c r="B17" s="160" t="s">
        <v>159</v>
      </c>
      <c r="C17" s="161"/>
      <c r="D17" s="162">
        <v>1</v>
      </c>
      <c r="E17" s="162"/>
      <c r="F17" s="163">
        <v>1</v>
      </c>
      <c r="G17" s="161"/>
      <c r="H17" s="162">
        <v>4</v>
      </c>
      <c r="I17" s="162">
        <v>1</v>
      </c>
      <c r="J17" s="163">
        <v>4</v>
      </c>
      <c r="K17" s="161"/>
      <c r="L17" s="162"/>
      <c r="M17" s="162"/>
      <c r="N17" s="163"/>
      <c r="O17" s="161">
        <v>1</v>
      </c>
      <c r="P17" s="162"/>
      <c r="Q17" s="162"/>
      <c r="R17" s="163">
        <v>1</v>
      </c>
      <c r="S17" s="161"/>
      <c r="T17" s="162"/>
      <c r="U17" s="162"/>
      <c r="V17" s="163"/>
    </row>
    <row r="18" spans="1:22" x14ac:dyDescent="0.25">
      <c r="A18" s="155">
        <v>13</v>
      </c>
      <c r="B18" s="160" t="s">
        <v>244</v>
      </c>
      <c r="C18" s="161"/>
      <c r="D18" s="162">
        <v>1</v>
      </c>
      <c r="E18" s="162"/>
      <c r="F18" s="163"/>
      <c r="G18" s="161"/>
      <c r="H18" s="162"/>
      <c r="I18" s="162"/>
      <c r="J18" s="163"/>
      <c r="K18" s="161"/>
      <c r="L18" s="162"/>
      <c r="M18" s="162"/>
      <c r="N18" s="163"/>
      <c r="O18" s="161"/>
      <c r="P18" s="162"/>
      <c r="Q18" s="162"/>
      <c r="R18" s="163"/>
      <c r="S18" s="161"/>
      <c r="T18" s="162"/>
      <c r="U18" s="162"/>
      <c r="V18" s="163"/>
    </row>
    <row r="19" spans="1:22" x14ac:dyDescent="0.25">
      <c r="A19" s="155">
        <v>14</v>
      </c>
      <c r="B19" s="160" t="s">
        <v>143</v>
      </c>
      <c r="C19" s="161"/>
      <c r="D19" s="162"/>
      <c r="E19" s="162"/>
      <c r="F19" s="163"/>
      <c r="G19" s="161"/>
      <c r="H19" s="162"/>
      <c r="I19" s="162"/>
      <c r="J19" s="163"/>
      <c r="K19" s="161"/>
      <c r="L19" s="162"/>
      <c r="M19" s="162">
        <v>2</v>
      </c>
      <c r="N19" s="163"/>
      <c r="O19" s="161">
        <v>1</v>
      </c>
      <c r="P19" s="162"/>
      <c r="Q19" s="162">
        <v>1</v>
      </c>
      <c r="R19" s="163">
        <v>2</v>
      </c>
      <c r="S19" s="161"/>
      <c r="T19" s="162"/>
      <c r="U19" s="162">
        <v>4</v>
      </c>
      <c r="V19" s="163"/>
    </row>
    <row r="20" spans="1:22" x14ac:dyDescent="0.25">
      <c r="A20" s="155">
        <v>15</v>
      </c>
      <c r="B20" s="160" t="s">
        <v>154</v>
      </c>
      <c r="C20" s="161"/>
      <c r="D20" s="162"/>
      <c r="E20" s="162"/>
      <c r="F20" s="163"/>
      <c r="G20" s="161">
        <v>1</v>
      </c>
      <c r="H20" s="162"/>
      <c r="I20" s="162"/>
      <c r="J20" s="163"/>
      <c r="K20" s="161"/>
      <c r="L20" s="162"/>
      <c r="M20" s="162">
        <v>4</v>
      </c>
      <c r="N20" s="163"/>
      <c r="O20" s="161"/>
      <c r="P20" s="162"/>
      <c r="Q20" s="162"/>
      <c r="R20" s="163">
        <v>1</v>
      </c>
      <c r="S20" s="161"/>
      <c r="T20" s="162"/>
      <c r="U20" s="162"/>
      <c r="V20" s="163"/>
    </row>
    <row r="21" spans="1:22" x14ac:dyDescent="0.25">
      <c r="A21" s="155">
        <v>16</v>
      </c>
      <c r="B21" s="160" t="s">
        <v>245</v>
      </c>
      <c r="C21" s="161"/>
      <c r="D21" s="162">
        <v>1</v>
      </c>
      <c r="E21" s="162">
        <v>1</v>
      </c>
      <c r="F21" s="163">
        <v>4</v>
      </c>
      <c r="G21" s="161"/>
      <c r="H21" s="162"/>
      <c r="I21" s="162"/>
      <c r="J21" s="163"/>
      <c r="K21" s="161"/>
      <c r="L21" s="162"/>
      <c r="M21" s="162"/>
      <c r="N21" s="163"/>
      <c r="O21" s="161"/>
      <c r="P21" s="162"/>
      <c r="Q21" s="162"/>
      <c r="R21" s="163"/>
      <c r="S21" s="161"/>
      <c r="T21" s="162"/>
      <c r="U21" s="162"/>
      <c r="V21" s="163"/>
    </row>
    <row r="22" spans="1:22" x14ac:dyDescent="0.25">
      <c r="A22" s="155">
        <v>17</v>
      </c>
      <c r="B22" s="160" t="s">
        <v>219</v>
      </c>
      <c r="C22" s="161">
        <v>1</v>
      </c>
      <c r="D22" s="162">
        <v>1</v>
      </c>
      <c r="E22" s="162"/>
      <c r="F22" s="163"/>
      <c r="G22" s="161"/>
      <c r="H22" s="162"/>
      <c r="I22" s="162"/>
      <c r="J22" s="163"/>
      <c r="K22" s="161"/>
      <c r="L22" s="162"/>
      <c r="M22" s="162"/>
      <c r="N22" s="163"/>
      <c r="O22" s="161"/>
      <c r="P22" s="162"/>
      <c r="Q22" s="162"/>
      <c r="R22" s="163"/>
      <c r="S22" s="161"/>
      <c r="T22" s="162"/>
      <c r="U22" s="162"/>
      <c r="V22" s="163"/>
    </row>
    <row r="23" spans="1:22" x14ac:dyDescent="0.25">
      <c r="A23" s="155">
        <v>18</v>
      </c>
      <c r="B23" s="160" t="s">
        <v>246</v>
      </c>
      <c r="C23" s="161"/>
      <c r="D23" s="162"/>
      <c r="E23" s="162"/>
      <c r="F23" s="163"/>
      <c r="G23" s="161"/>
      <c r="H23" s="162"/>
      <c r="I23" s="162"/>
      <c r="J23" s="163">
        <v>1</v>
      </c>
      <c r="K23" s="161"/>
      <c r="L23" s="162"/>
      <c r="M23" s="162"/>
      <c r="N23" s="163"/>
      <c r="O23" s="161"/>
      <c r="P23" s="162"/>
      <c r="Q23" s="162"/>
      <c r="R23" s="163"/>
      <c r="S23" s="161"/>
      <c r="T23" s="162"/>
      <c r="U23" s="162"/>
      <c r="V23" s="163"/>
    </row>
    <row r="24" spans="1:22" x14ac:dyDescent="0.25">
      <c r="A24" s="155">
        <v>19</v>
      </c>
      <c r="B24" s="160" t="s">
        <v>150</v>
      </c>
      <c r="C24" s="161"/>
      <c r="D24" s="162"/>
      <c r="E24" s="162"/>
      <c r="F24" s="163">
        <v>3</v>
      </c>
      <c r="G24" s="161"/>
      <c r="H24" s="162">
        <v>2</v>
      </c>
      <c r="I24" s="162"/>
      <c r="J24" s="163">
        <v>3</v>
      </c>
      <c r="K24" s="161"/>
      <c r="L24" s="162"/>
      <c r="M24" s="162"/>
      <c r="N24" s="163"/>
      <c r="O24" s="161"/>
      <c r="P24" s="162"/>
      <c r="Q24" s="162">
        <v>1</v>
      </c>
      <c r="R24" s="163">
        <v>2</v>
      </c>
      <c r="S24" s="161"/>
      <c r="T24" s="162"/>
      <c r="U24" s="162"/>
      <c r="V24" s="163"/>
    </row>
    <row r="25" spans="1:22" x14ac:dyDescent="0.25">
      <c r="A25" s="155">
        <v>20</v>
      </c>
      <c r="B25" s="160" t="s">
        <v>247</v>
      </c>
      <c r="C25" s="161"/>
      <c r="D25" s="162">
        <v>2</v>
      </c>
      <c r="E25" s="162"/>
      <c r="F25" s="163">
        <v>1</v>
      </c>
      <c r="G25" s="161"/>
      <c r="H25" s="162">
        <v>1</v>
      </c>
      <c r="I25" s="162"/>
      <c r="J25" s="163"/>
      <c r="K25" s="161"/>
      <c r="L25" s="162"/>
      <c r="M25" s="162"/>
      <c r="N25" s="163"/>
      <c r="O25" s="161"/>
      <c r="P25" s="162"/>
      <c r="Q25" s="162"/>
      <c r="R25" s="163"/>
      <c r="S25" s="161"/>
      <c r="T25" s="162"/>
      <c r="U25" s="162"/>
      <c r="V25" s="163"/>
    </row>
    <row r="26" spans="1:22" x14ac:dyDescent="0.25">
      <c r="A26" s="155">
        <v>21</v>
      </c>
      <c r="B26" s="160" t="s">
        <v>167</v>
      </c>
      <c r="C26" s="161"/>
      <c r="D26" s="162"/>
      <c r="E26" s="162"/>
      <c r="F26" s="163"/>
      <c r="G26" s="161"/>
      <c r="H26" s="162"/>
      <c r="I26" s="162"/>
      <c r="J26" s="163"/>
      <c r="K26" s="161"/>
      <c r="L26" s="162"/>
      <c r="M26" s="162"/>
      <c r="N26" s="163"/>
      <c r="O26" s="161"/>
      <c r="P26" s="162"/>
      <c r="Q26" s="162"/>
      <c r="R26" s="163">
        <v>1</v>
      </c>
      <c r="S26" s="161"/>
      <c r="T26" s="162"/>
      <c r="U26" s="162"/>
      <c r="V26" s="163"/>
    </row>
    <row r="27" spans="1:22" x14ac:dyDescent="0.25">
      <c r="A27" s="155">
        <v>22</v>
      </c>
      <c r="B27" s="160" t="s">
        <v>248</v>
      </c>
      <c r="C27" s="161"/>
      <c r="D27" s="162"/>
      <c r="E27" s="162"/>
      <c r="F27" s="163"/>
      <c r="G27" s="161"/>
      <c r="H27" s="162"/>
      <c r="I27" s="162"/>
      <c r="J27" s="163">
        <v>1</v>
      </c>
      <c r="K27" s="161"/>
      <c r="L27" s="162"/>
      <c r="M27" s="162"/>
      <c r="N27" s="163"/>
      <c r="O27" s="161"/>
      <c r="P27" s="162"/>
      <c r="Q27" s="162"/>
      <c r="R27" s="163"/>
      <c r="S27" s="161"/>
      <c r="T27" s="162"/>
      <c r="U27" s="162"/>
      <c r="V27" s="163"/>
    </row>
    <row r="28" spans="1:22" x14ac:dyDescent="0.25">
      <c r="A28" s="155">
        <v>23</v>
      </c>
      <c r="B28" s="160" t="s">
        <v>138</v>
      </c>
      <c r="C28" s="161">
        <v>2</v>
      </c>
      <c r="D28" s="162"/>
      <c r="E28" s="162"/>
      <c r="F28" s="163">
        <v>1</v>
      </c>
      <c r="G28" s="161"/>
      <c r="H28" s="162">
        <v>1</v>
      </c>
      <c r="I28" s="162">
        <v>2</v>
      </c>
      <c r="J28" s="163">
        <v>1</v>
      </c>
      <c r="K28" s="161"/>
      <c r="L28" s="162"/>
      <c r="M28" s="162"/>
      <c r="N28" s="163"/>
      <c r="O28" s="161"/>
      <c r="P28" s="162"/>
      <c r="Q28" s="162"/>
      <c r="R28" s="163">
        <v>2</v>
      </c>
      <c r="S28" s="161"/>
      <c r="T28" s="162"/>
      <c r="U28" s="162"/>
      <c r="V28" s="163"/>
    </row>
    <row r="29" spans="1:22" x14ac:dyDescent="0.25">
      <c r="A29" s="155">
        <v>24</v>
      </c>
      <c r="B29" s="160" t="s">
        <v>210</v>
      </c>
      <c r="C29" s="161"/>
      <c r="D29" s="162"/>
      <c r="E29" s="162"/>
      <c r="F29" s="163"/>
      <c r="G29" s="161"/>
      <c r="H29" s="162"/>
      <c r="I29" s="162"/>
      <c r="J29" s="163">
        <v>1</v>
      </c>
      <c r="K29" s="161"/>
      <c r="L29" s="162"/>
      <c r="M29" s="162"/>
      <c r="N29" s="163"/>
      <c r="O29" s="161">
        <v>2</v>
      </c>
      <c r="P29" s="162"/>
      <c r="Q29" s="162"/>
      <c r="R29" s="163"/>
      <c r="S29" s="161"/>
      <c r="T29" s="162"/>
      <c r="U29" s="162"/>
      <c r="V29" s="163"/>
    </row>
    <row r="30" spans="1:22" x14ac:dyDescent="0.25">
      <c r="A30" s="155">
        <v>25</v>
      </c>
      <c r="B30" s="160" t="s">
        <v>184</v>
      </c>
      <c r="C30" s="161">
        <v>2</v>
      </c>
      <c r="D30" s="162"/>
      <c r="E30" s="162">
        <v>3</v>
      </c>
      <c r="F30" s="163"/>
      <c r="G30" s="161"/>
      <c r="H30" s="162"/>
      <c r="I30" s="162"/>
      <c r="J30" s="163"/>
      <c r="K30" s="161"/>
      <c r="L30" s="162"/>
      <c r="M30" s="162"/>
      <c r="N30" s="163"/>
      <c r="O30" s="161"/>
      <c r="P30" s="162"/>
      <c r="Q30" s="162">
        <v>2</v>
      </c>
      <c r="R30" s="163"/>
      <c r="S30" s="161"/>
      <c r="T30" s="162"/>
      <c r="U30" s="162"/>
      <c r="V30" s="163"/>
    </row>
    <row r="31" spans="1:22" ht="30.75" customHeight="1" x14ac:dyDescent="0.25">
      <c r="A31" s="155">
        <v>26</v>
      </c>
      <c r="B31" s="160" t="s">
        <v>149</v>
      </c>
      <c r="C31" s="161"/>
      <c r="D31" s="162"/>
      <c r="E31" s="162"/>
      <c r="F31" s="163">
        <v>3</v>
      </c>
      <c r="G31" s="161"/>
      <c r="H31" s="162"/>
      <c r="I31" s="162"/>
      <c r="J31" s="163"/>
      <c r="K31" s="161"/>
      <c r="L31" s="162"/>
      <c r="M31" s="162"/>
      <c r="N31" s="163"/>
      <c r="O31" s="161"/>
      <c r="P31" s="162"/>
      <c r="Q31" s="162"/>
      <c r="R31" s="163">
        <v>1</v>
      </c>
      <c r="S31" s="161"/>
      <c r="T31" s="162"/>
      <c r="U31" s="162"/>
      <c r="V31" s="163"/>
    </row>
    <row r="32" spans="1:22" ht="30" x14ac:dyDescent="0.25">
      <c r="A32" s="155">
        <v>27</v>
      </c>
      <c r="B32" s="160" t="s">
        <v>193</v>
      </c>
      <c r="C32" s="161">
        <v>1</v>
      </c>
      <c r="D32" s="162">
        <v>12</v>
      </c>
      <c r="E32" s="162">
        <v>5</v>
      </c>
      <c r="F32" s="163">
        <v>11</v>
      </c>
      <c r="G32" s="161">
        <v>1</v>
      </c>
      <c r="H32" s="162">
        <v>17</v>
      </c>
      <c r="I32" s="162">
        <v>2</v>
      </c>
      <c r="J32" s="163">
        <v>6</v>
      </c>
      <c r="K32" s="161"/>
      <c r="L32" s="162"/>
      <c r="M32" s="162"/>
      <c r="N32" s="163"/>
      <c r="O32" s="161">
        <v>1</v>
      </c>
      <c r="P32" s="162"/>
      <c r="Q32" s="162">
        <v>3</v>
      </c>
      <c r="R32" s="163"/>
      <c r="S32" s="161"/>
      <c r="T32" s="162"/>
      <c r="U32" s="162"/>
      <c r="V32" s="163"/>
    </row>
    <row r="33" spans="1:22" s="164" customFormat="1" ht="45" x14ac:dyDescent="0.25">
      <c r="A33" s="155">
        <v>28</v>
      </c>
      <c r="B33" s="160" t="s">
        <v>158</v>
      </c>
      <c r="C33" s="161"/>
      <c r="D33" s="162"/>
      <c r="E33" s="162"/>
      <c r="F33" s="163"/>
      <c r="G33" s="161"/>
      <c r="H33" s="162">
        <v>2</v>
      </c>
      <c r="I33" s="162"/>
      <c r="J33" s="163"/>
      <c r="K33" s="161"/>
      <c r="L33" s="162"/>
      <c r="M33" s="162"/>
      <c r="N33" s="163"/>
      <c r="O33" s="161"/>
      <c r="P33" s="162"/>
      <c r="Q33" s="162">
        <v>1</v>
      </c>
      <c r="R33" s="163">
        <v>1</v>
      </c>
      <c r="S33" s="161"/>
      <c r="T33" s="162"/>
      <c r="U33" s="162"/>
      <c r="V33" s="163"/>
    </row>
    <row r="34" spans="1:22" x14ac:dyDescent="0.25">
      <c r="A34" s="155">
        <v>29</v>
      </c>
      <c r="B34" s="160" t="s">
        <v>134</v>
      </c>
      <c r="C34" s="161"/>
      <c r="D34" s="162">
        <v>2</v>
      </c>
      <c r="E34" s="162"/>
      <c r="F34" s="163">
        <v>5</v>
      </c>
      <c r="G34" s="161"/>
      <c r="H34" s="162">
        <v>4</v>
      </c>
      <c r="I34" s="162"/>
      <c r="J34" s="163">
        <v>3</v>
      </c>
      <c r="K34" s="161"/>
      <c r="L34" s="162"/>
      <c r="M34" s="162"/>
      <c r="N34" s="163"/>
      <c r="O34" s="161"/>
      <c r="P34" s="162"/>
      <c r="Q34" s="162">
        <v>1</v>
      </c>
      <c r="R34" s="163">
        <v>1</v>
      </c>
      <c r="S34" s="161"/>
      <c r="T34" s="162"/>
      <c r="U34" s="162"/>
      <c r="V34" s="163"/>
    </row>
    <row r="35" spans="1:22" ht="90" x14ac:dyDescent="0.25">
      <c r="A35" s="155">
        <v>30</v>
      </c>
      <c r="B35" s="160" t="s">
        <v>274</v>
      </c>
      <c r="C35" s="161">
        <v>2</v>
      </c>
      <c r="D35" s="162">
        <v>16</v>
      </c>
      <c r="E35" s="162"/>
      <c r="F35" s="163">
        <v>11</v>
      </c>
      <c r="G35" s="161">
        <v>3</v>
      </c>
      <c r="H35" s="162">
        <v>1</v>
      </c>
      <c r="I35" s="162"/>
      <c r="J35" s="163"/>
      <c r="K35" s="161"/>
      <c r="L35" s="162"/>
      <c r="M35" s="162"/>
      <c r="N35" s="163"/>
      <c r="O35" s="161">
        <v>3</v>
      </c>
      <c r="P35" s="162"/>
      <c r="Q35" s="162"/>
      <c r="R35" s="163"/>
      <c r="S35" s="161"/>
      <c r="T35" s="162"/>
      <c r="U35" s="162"/>
      <c r="V35" s="163"/>
    </row>
    <row r="36" spans="1:22" ht="45" x14ac:dyDescent="0.25">
      <c r="A36" s="155">
        <v>31</v>
      </c>
      <c r="B36" s="160" t="s">
        <v>187</v>
      </c>
      <c r="C36" s="161"/>
      <c r="D36" s="162">
        <v>10</v>
      </c>
      <c r="E36" s="162"/>
      <c r="F36" s="163">
        <v>7</v>
      </c>
      <c r="G36" s="161"/>
      <c r="H36" s="162">
        <v>3</v>
      </c>
      <c r="I36" s="162"/>
      <c r="J36" s="163"/>
      <c r="K36" s="161"/>
      <c r="L36" s="162"/>
      <c r="M36" s="162"/>
      <c r="N36" s="163"/>
      <c r="O36" s="161">
        <v>1</v>
      </c>
      <c r="P36" s="162"/>
      <c r="Q36" s="162">
        <v>5</v>
      </c>
      <c r="R36" s="163"/>
      <c r="S36" s="161"/>
      <c r="T36" s="162"/>
      <c r="U36" s="162"/>
      <c r="V36" s="163"/>
    </row>
    <row r="37" spans="1:22" ht="90" x14ac:dyDescent="0.25">
      <c r="A37" s="155">
        <v>32</v>
      </c>
      <c r="B37" s="160" t="s">
        <v>249</v>
      </c>
      <c r="C37" s="161"/>
      <c r="D37" s="162">
        <v>1</v>
      </c>
      <c r="E37" s="162"/>
      <c r="F37" s="163">
        <v>1</v>
      </c>
      <c r="G37" s="161">
        <v>1</v>
      </c>
      <c r="H37" s="162"/>
      <c r="I37" s="162"/>
      <c r="J37" s="163"/>
      <c r="K37" s="161"/>
      <c r="L37" s="162"/>
      <c r="M37" s="162"/>
      <c r="N37" s="163"/>
      <c r="O37" s="161"/>
      <c r="P37" s="162"/>
      <c r="Q37" s="162"/>
      <c r="R37" s="163"/>
      <c r="S37" s="161"/>
      <c r="T37" s="162"/>
      <c r="U37" s="162"/>
      <c r="V37" s="163"/>
    </row>
    <row r="38" spans="1:22" ht="30" x14ac:dyDescent="0.25">
      <c r="A38" s="155">
        <v>33</v>
      </c>
      <c r="B38" s="160" t="s">
        <v>250</v>
      </c>
      <c r="C38" s="161"/>
      <c r="D38" s="162">
        <v>3</v>
      </c>
      <c r="E38" s="162">
        <v>1</v>
      </c>
      <c r="F38" s="163">
        <v>3</v>
      </c>
      <c r="G38" s="161">
        <v>1</v>
      </c>
      <c r="H38" s="162"/>
      <c r="I38" s="162"/>
      <c r="J38" s="163">
        <v>1</v>
      </c>
      <c r="K38" s="161"/>
      <c r="L38" s="162"/>
      <c r="M38" s="162"/>
      <c r="N38" s="163"/>
      <c r="O38" s="161"/>
      <c r="P38" s="162"/>
      <c r="Q38" s="162"/>
      <c r="R38" s="163"/>
      <c r="S38" s="161"/>
      <c r="T38" s="162"/>
      <c r="U38" s="162"/>
      <c r="V38" s="163"/>
    </row>
    <row r="39" spans="1:22" x14ac:dyDescent="0.25">
      <c r="A39" s="155">
        <v>34</v>
      </c>
      <c r="B39" s="160" t="s">
        <v>126</v>
      </c>
      <c r="C39" s="161"/>
      <c r="D39" s="162">
        <v>17</v>
      </c>
      <c r="E39" s="162"/>
      <c r="F39" s="163"/>
      <c r="G39" s="161">
        <v>1</v>
      </c>
      <c r="H39" s="162">
        <v>7</v>
      </c>
      <c r="I39" s="162">
        <v>1</v>
      </c>
      <c r="J39" s="163">
        <v>6</v>
      </c>
      <c r="K39" s="161"/>
      <c r="L39" s="162"/>
      <c r="M39" s="162"/>
      <c r="N39" s="163"/>
      <c r="O39" s="161"/>
      <c r="P39" s="162">
        <v>6</v>
      </c>
      <c r="Q39" s="162"/>
      <c r="R39" s="163">
        <v>14</v>
      </c>
      <c r="S39" s="161"/>
      <c r="T39" s="162"/>
      <c r="U39" s="162"/>
      <c r="V39" s="163"/>
    </row>
    <row r="40" spans="1:22" x14ac:dyDescent="0.25">
      <c r="A40" s="155">
        <v>35</v>
      </c>
      <c r="B40" s="160" t="s">
        <v>140</v>
      </c>
      <c r="C40" s="161">
        <v>4</v>
      </c>
      <c r="D40" s="162">
        <v>4</v>
      </c>
      <c r="E40" s="162"/>
      <c r="F40" s="163">
        <v>4</v>
      </c>
      <c r="G40" s="161">
        <v>1</v>
      </c>
      <c r="H40" s="162">
        <v>7</v>
      </c>
      <c r="I40" s="162">
        <v>1</v>
      </c>
      <c r="J40" s="163">
        <v>6</v>
      </c>
      <c r="K40" s="161"/>
      <c r="L40" s="162"/>
      <c r="M40" s="162"/>
      <c r="N40" s="163"/>
      <c r="O40" s="161">
        <v>8</v>
      </c>
      <c r="P40" s="162">
        <v>3</v>
      </c>
      <c r="Q40" s="162">
        <v>3</v>
      </c>
      <c r="R40" s="163"/>
      <c r="S40" s="161"/>
      <c r="T40" s="162"/>
      <c r="U40" s="162"/>
      <c r="V40" s="163"/>
    </row>
    <row r="41" spans="1:22" x14ac:dyDescent="0.25">
      <c r="A41" s="155">
        <v>36</v>
      </c>
      <c r="B41" s="160" t="s">
        <v>191</v>
      </c>
      <c r="C41" s="161"/>
      <c r="D41" s="162"/>
      <c r="E41" s="162"/>
      <c r="F41" s="163"/>
      <c r="G41" s="161"/>
      <c r="H41" s="162"/>
      <c r="I41" s="162"/>
      <c r="J41" s="163"/>
      <c r="K41" s="161"/>
      <c r="L41" s="162"/>
      <c r="M41" s="162"/>
      <c r="N41" s="163"/>
      <c r="O41" s="161"/>
      <c r="P41" s="162"/>
      <c r="Q41" s="162">
        <v>1</v>
      </c>
      <c r="R41" s="163"/>
      <c r="S41" s="161"/>
      <c r="T41" s="162"/>
      <c r="U41" s="162"/>
      <c r="V41" s="163"/>
    </row>
    <row r="42" spans="1:22" x14ac:dyDescent="0.25">
      <c r="A42" s="155">
        <v>37</v>
      </c>
      <c r="B42" s="160" t="s">
        <v>251</v>
      </c>
      <c r="C42" s="161"/>
      <c r="D42" s="162"/>
      <c r="E42" s="162"/>
      <c r="F42" s="163"/>
      <c r="G42" s="161"/>
      <c r="H42" s="162"/>
      <c r="I42" s="162"/>
      <c r="J42" s="163">
        <v>3</v>
      </c>
      <c r="K42" s="161"/>
      <c r="L42" s="162"/>
      <c r="M42" s="162"/>
      <c r="N42" s="163"/>
      <c r="O42" s="161"/>
      <c r="P42" s="162"/>
      <c r="Q42" s="162"/>
      <c r="R42" s="163"/>
      <c r="S42" s="161"/>
      <c r="T42" s="162"/>
      <c r="U42" s="162"/>
      <c r="V42" s="163"/>
    </row>
    <row r="43" spans="1:22" x14ac:dyDescent="0.25">
      <c r="A43" s="155">
        <v>38</v>
      </c>
      <c r="B43" s="160" t="s">
        <v>199</v>
      </c>
      <c r="C43" s="161"/>
      <c r="D43" s="162"/>
      <c r="E43" s="162"/>
      <c r="F43" s="163">
        <v>1</v>
      </c>
      <c r="G43" s="161">
        <v>4</v>
      </c>
      <c r="H43" s="162">
        <v>1</v>
      </c>
      <c r="I43" s="162">
        <v>1</v>
      </c>
      <c r="J43" s="163">
        <v>1</v>
      </c>
      <c r="K43" s="161"/>
      <c r="L43" s="162"/>
      <c r="M43" s="162"/>
      <c r="N43" s="163"/>
      <c r="O43" s="161"/>
      <c r="P43" s="162"/>
      <c r="Q43" s="162">
        <v>1</v>
      </c>
      <c r="R43" s="163"/>
      <c r="S43" s="161"/>
      <c r="T43" s="162"/>
      <c r="U43" s="162"/>
      <c r="V43" s="163"/>
    </row>
    <row r="44" spans="1:22" x14ac:dyDescent="0.25">
      <c r="A44" s="155">
        <v>39</v>
      </c>
      <c r="B44" s="160" t="s">
        <v>189</v>
      </c>
      <c r="C44" s="161"/>
      <c r="D44" s="162"/>
      <c r="E44" s="162"/>
      <c r="F44" s="163"/>
      <c r="G44" s="161"/>
      <c r="H44" s="162">
        <v>1</v>
      </c>
      <c r="I44" s="162"/>
      <c r="J44" s="163">
        <v>1</v>
      </c>
      <c r="K44" s="161"/>
      <c r="L44" s="162"/>
      <c r="M44" s="162"/>
      <c r="N44" s="163"/>
      <c r="O44" s="161"/>
      <c r="P44" s="162"/>
      <c r="Q44" s="162">
        <v>1</v>
      </c>
      <c r="R44" s="163"/>
      <c r="S44" s="161"/>
      <c r="T44" s="162"/>
      <c r="U44" s="162"/>
      <c r="V44" s="163"/>
    </row>
    <row r="45" spans="1:22" x14ac:dyDescent="0.25">
      <c r="A45" s="155">
        <v>40</v>
      </c>
      <c r="B45" s="160" t="s">
        <v>155</v>
      </c>
      <c r="C45" s="161"/>
      <c r="D45" s="162"/>
      <c r="E45" s="162"/>
      <c r="F45" s="163"/>
      <c r="G45" s="161"/>
      <c r="H45" s="162"/>
      <c r="I45" s="162"/>
      <c r="J45" s="163"/>
      <c r="K45" s="161"/>
      <c r="L45" s="162"/>
      <c r="M45" s="162"/>
      <c r="N45" s="163"/>
      <c r="O45" s="161">
        <v>1</v>
      </c>
      <c r="P45" s="162"/>
      <c r="Q45" s="162"/>
      <c r="R45" s="163">
        <v>1</v>
      </c>
      <c r="S45" s="161"/>
      <c r="T45" s="162"/>
      <c r="U45" s="162"/>
      <c r="V45" s="163"/>
    </row>
    <row r="46" spans="1:22" ht="30" x14ac:dyDescent="0.25">
      <c r="A46" s="155">
        <v>41</v>
      </c>
      <c r="B46" s="160" t="s">
        <v>144</v>
      </c>
      <c r="C46" s="161">
        <v>1</v>
      </c>
      <c r="D46" s="162"/>
      <c r="E46" s="162"/>
      <c r="F46" s="163"/>
      <c r="G46" s="161">
        <v>1</v>
      </c>
      <c r="H46" s="162">
        <v>1</v>
      </c>
      <c r="I46" s="162">
        <v>1</v>
      </c>
      <c r="J46" s="163">
        <v>1</v>
      </c>
      <c r="K46" s="161"/>
      <c r="L46" s="162"/>
      <c r="M46" s="162">
        <v>2</v>
      </c>
      <c r="N46" s="163"/>
      <c r="O46" s="161">
        <v>3</v>
      </c>
      <c r="P46" s="162"/>
      <c r="Q46" s="162">
        <v>2</v>
      </c>
      <c r="R46" s="163"/>
      <c r="S46" s="161"/>
      <c r="T46" s="162"/>
      <c r="U46" s="162"/>
      <c r="V46" s="163"/>
    </row>
    <row r="47" spans="1:22" x14ac:dyDescent="0.25">
      <c r="A47" s="155">
        <v>42</v>
      </c>
      <c r="B47" s="160" t="s">
        <v>195</v>
      </c>
      <c r="C47" s="161"/>
      <c r="D47" s="162"/>
      <c r="E47" s="162"/>
      <c r="F47" s="163">
        <v>4</v>
      </c>
      <c r="G47" s="161"/>
      <c r="H47" s="162"/>
      <c r="I47" s="162"/>
      <c r="J47" s="163"/>
      <c r="K47" s="161"/>
      <c r="L47" s="162"/>
      <c r="M47" s="162"/>
      <c r="N47" s="163"/>
      <c r="O47" s="161">
        <v>1</v>
      </c>
      <c r="P47" s="162"/>
      <c r="Q47" s="162">
        <v>1</v>
      </c>
      <c r="R47" s="163"/>
      <c r="S47" s="161"/>
      <c r="T47" s="162"/>
      <c r="U47" s="162"/>
      <c r="V47" s="163"/>
    </row>
    <row r="48" spans="1:22" x14ac:dyDescent="0.25">
      <c r="A48" s="155">
        <v>43</v>
      </c>
      <c r="B48" s="160" t="s">
        <v>252</v>
      </c>
      <c r="C48" s="161"/>
      <c r="D48" s="162"/>
      <c r="E48" s="162"/>
      <c r="F48" s="163"/>
      <c r="G48" s="161"/>
      <c r="H48" s="162">
        <v>1</v>
      </c>
      <c r="I48" s="162"/>
      <c r="J48" s="163">
        <v>1</v>
      </c>
      <c r="K48" s="161"/>
      <c r="L48" s="162"/>
      <c r="M48" s="162"/>
      <c r="N48" s="163"/>
      <c r="O48" s="161"/>
      <c r="P48" s="162"/>
      <c r="Q48" s="162"/>
      <c r="R48" s="163"/>
      <c r="S48" s="161"/>
      <c r="T48" s="162"/>
      <c r="U48" s="162"/>
      <c r="V48" s="163"/>
    </row>
    <row r="49" spans="1:22" x14ac:dyDescent="0.25">
      <c r="A49" s="155">
        <v>44</v>
      </c>
      <c r="B49" s="160" t="s">
        <v>222</v>
      </c>
      <c r="C49" s="161"/>
      <c r="D49" s="162">
        <v>4</v>
      </c>
      <c r="E49" s="162"/>
      <c r="F49" s="163">
        <v>1</v>
      </c>
      <c r="G49" s="161">
        <v>1</v>
      </c>
      <c r="H49" s="162">
        <v>6</v>
      </c>
      <c r="I49" s="162">
        <v>1</v>
      </c>
      <c r="J49" s="163">
        <v>5</v>
      </c>
      <c r="K49" s="161"/>
      <c r="L49" s="162"/>
      <c r="M49" s="162"/>
      <c r="N49" s="163"/>
      <c r="O49" s="161">
        <v>1</v>
      </c>
      <c r="P49" s="162"/>
      <c r="Q49" s="162"/>
      <c r="R49" s="163"/>
      <c r="S49" s="161"/>
      <c r="T49" s="162"/>
      <c r="U49" s="162"/>
      <c r="V49" s="163"/>
    </row>
    <row r="50" spans="1:22" x14ac:dyDescent="0.25">
      <c r="A50" s="155">
        <v>45</v>
      </c>
      <c r="B50" s="160" t="s">
        <v>253</v>
      </c>
      <c r="C50" s="161"/>
      <c r="D50" s="162">
        <v>1</v>
      </c>
      <c r="E50" s="162"/>
      <c r="F50" s="163">
        <v>1</v>
      </c>
      <c r="G50" s="161"/>
      <c r="H50" s="162">
        <v>1</v>
      </c>
      <c r="I50" s="162"/>
      <c r="J50" s="163"/>
      <c r="K50" s="161"/>
      <c r="L50" s="162"/>
      <c r="M50" s="162"/>
      <c r="N50" s="163"/>
      <c r="O50" s="161"/>
      <c r="P50" s="162"/>
      <c r="Q50" s="162"/>
      <c r="R50" s="163"/>
      <c r="S50" s="161"/>
      <c r="T50" s="162"/>
      <c r="U50" s="162"/>
      <c r="V50" s="163"/>
    </row>
    <row r="51" spans="1:22" x14ac:dyDescent="0.25">
      <c r="A51" s="155">
        <v>46</v>
      </c>
      <c r="B51" s="160" t="s">
        <v>213</v>
      </c>
      <c r="C51" s="161"/>
      <c r="D51" s="162"/>
      <c r="E51" s="162"/>
      <c r="F51" s="163">
        <v>15</v>
      </c>
      <c r="G51" s="161"/>
      <c r="H51" s="162"/>
      <c r="I51" s="162"/>
      <c r="J51" s="163"/>
      <c r="K51" s="161"/>
      <c r="L51" s="162"/>
      <c r="M51" s="162"/>
      <c r="N51" s="163"/>
      <c r="O51" s="161">
        <v>1</v>
      </c>
      <c r="P51" s="162"/>
      <c r="Q51" s="162"/>
      <c r="R51" s="163"/>
      <c r="S51" s="161"/>
      <c r="T51" s="162"/>
      <c r="U51" s="162"/>
      <c r="V51" s="163"/>
    </row>
    <row r="52" spans="1:22" x14ac:dyDescent="0.25">
      <c r="A52" s="155">
        <v>47</v>
      </c>
      <c r="B52" s="160" t="s">
        <v>127</v>
      </c>
      <c r="C52" s="161"/>
      <c r="D52" s="162">
        <v>14</v>
      </c>
      <c r="E52" s="162"/>
      <c r="F52" s="163">
        <v>4</v>
      </c>
      <c r="G52" s="161"/>
      <c r="H52" s="162">
        <v>20</v>
      </c>
      <c r="I52" s="162"/>
      <c r="J52" s="163">
        <v>25</v>
      </c>
      <c r="K52" s="161"/>
      <c r="L52" s="162"/>
      <c r="M52" s="162"/>
      <c r="N52" s="163">
        <v>3</v>
      </c>
      <c r="O52" s="161"/>
      <c r="P52" s="162">
        <v>1</v>
      </c>
      <c r="Q52" s="162">
        <v>2</v>
      </c>
      <c r="R52" s="163">
        <v>12</v>
      </c>
      <c r="S52" s="161"/>
      <c r="T52" s="162">
        <v>7</v>
      </c>
      <c r="U52" s="162"/>
      <c r="V52" s="163">
        <v>8</v>
      </c>
    </row>
    <row r="53" spans="1:22" x14ac:dyDescent="0.25">
      <c r="A53" s="155">
        <v>48</v>
      </c>
      <c r="B53" s="160" t="s">
        <v>196</v>
      </c>
      <c r="C53" s="161"/>
      <c r="D53" s="162"/>
      <c r="E53" s="162">
        <v>1</v>
      </c>
      <c r="F53" s="163"/>
      <c r="G53" s="161"/>
      <c r="H53" s="162"/>
      <c r="I53" s="162"/>
      <c r="J53" s="163"/>
      <c r="K53" s="161"/>
      <c r="L53" s="162"/>
      <c r="M53" s="162"/>
      <c r="N53" s="163"/>
      <c r="O53" s="161"/>
      <c r="P53" s="162"/>
      <c r="Q53" s="162">
        <v>1</v>
      </c>
      <c r="R53" s="163"/>
      <c r="S53" s="161"/>
      <c r="T53" s="162"/>
      <c r="U53" s="162"/>
      <c r="V53" s="163"/>
    </row>
    <row r="54" spans="1:22" ht="30" x14ac:dyDescent="0.25">
      <c r="A54" s="155">
        <v>49</v>
      </c>
      <c r="B54" s="160" t="s">
        <v>254</v>
      </c>
      <c r="C54" s="161"/>
      <c r="D54" s="162"/>
      <c r="E54" s="162">
        <v>1</v>
      </c>
      <c r="F54" s="163"/>
      <c r="G54" s="161"/>
      <c r="H54" s="162">
        <v>5</v>
      </c>
      <c r="I54" s="162">
        <v>1</v>
      </c>
      <c r="J54" s="163">
        <v>2</v>
      </c>
      <c r="K54" s="161"/>
      <c r="L54" s="162"/>
      <c r="M54" s="162"/>
      <c r="N54" s="163"/>
      <c r="O54" s="161"/>
      <c r="P54" s="162"/>
      <c r="Q54" s="162"/>
      <c r="R54" s="163"/>
      <c r="S54" s="161"/>
      <c r="T54" s="162"/>
      <c r="U54" s="162"/>
      <c r="V54" s="163"/>
    </row>
    <row r="55" spans="1:22" x14ac:dyDescent="0.25">
      <c r="A55" s="155">
        <v>50</v>
      </c>
      <c r="B55" s="160" t="s">
        <v>215</v>
      </c>
      <c r="C55" s="161"/>
      <c r="D55" s="162"/>
      <c r="E55" s="162">
        <v>1</v>
      </c>
      <c r="F55" s="163">
        <v>2</v>
      </c>
      <c r="G55" s="161">
        <v>1</v>
      </c>
      <c r="H55" s="162"/>
      <c r="I55" s="162"/>
      <c r="J55" s="163"/>
      <c r="K55" s="161"/>
      <c r="L55" s="162"/>
      <c r="M55" s="162"/>
      <c r="N55" s="163"/>
      <c r="O55" s="161">
        <v>1</v>
      </c>
      <c r="P55" s="162"/>
      <c r="Q55" s="162"/>
      <c r="R55" s="163"/>
      <c r="S55" s="161">
        <v>1</v>
      </c>
      <c r="T55" s="162"/>
      <c r="U55" s="162"/>
      <c r="V55" s="163"/>
    </row>
    <row r="56" spans="1:22" x14ac:dyDescent="0.25">
      <c r="A56" s="155">
        <v>51</v>
      </c>
      <c r="B56" s="160" t="s">
        <v>218</v>
      </c>
      <c r="C56" s="161"/>
      <c r="D56" s="162"/>
      <c r="E56" s="162"/>
      <c r="F56" s="163"/>
      <c r="G56" s="161"/>
      <c r="H56" s="162"/>
      <c r="I56" s="162"/>
      <c r="J56" s="163"/>
      <c r="K56" s="161"/>
      <c r="L56" s="162"/>
      <c r="M56" s="162"/>
      <c r="N56" s="163"/>
      <c r="O56" s="161">
        <v>1</v>
      </c>
      <c r="P56" s="162"/>
      <c r="Q56" s="162"/>
      <c r="R56" s="163"/>
      <c r="S56" s="161"/>
      <c r="T56" s="162"/>
      <c r="U56" s="162"/>
      <c r="V56" s="163"/>
    </row>
    <row r="57" spans="1:22" x14ac:dyDescent="0.25">
      <c r="A57" s="155">
        <v>52</v>
      </c>
      <c r="B57" s="160" t="s">
        <v>129</v>
      </c>
      <c r="C57" s="161"/>
      <c r="D57" s="162">
        <v>2</v>
      </c>
      <c r="E57" s="162">
        <v>2</v>
      </c>
      <c r="F57" s="163">
        <v>2</v>
      </c>
      <c r="G57" s="161"/>
      <c r="H57" s="162"/>
      <c r="I57" s="162">
        <v>2</v>
      </c>
      <c r="J57" s="163">
        <v>2</v>
      </c>
      <c r="K57" s="161"/>
      <c r="L57" s="162"/>
      <c r="M57" s="162">
        <v>1</v>
      </c>
      <c r="N57" s="163">
        <v>1</v>
      </c>
      <c r="O57" s="161"/>
      <c r="P57" s="162"/>
      <c r="Q57" s="162">
        <v>4</v>
      </c>
      <c r="R57" s="163">
        <v>4</v>
      </c>
      <c r="S57" s="161"/>
      <c r="T57" s="162"/>
      <c r="U57" s="162"/>
      <c r="V57" s="163">
        <v>1</v>
      </c>
    </row>
    <row r="58" spans="1:22" x14ac:dyDescent="0.25">
      <c r="A58" s="155">
        <v>53</v>
      </c>
      <c r="B58" s="160" t="s">
        <v>137</v>
      </c>
      <c r="C58" s="161">
        <v>1</v>
      </c>
      <c r="D58" s="162">
        <v>1</v>
      </c>
      <c r="E58" s="162">
        <v>1</v>
      </c>
      <c r="F58" s="163"/>
      <c r="G58" s="161">
        <v>1</v>
      </c>
      <c r="H58" s="162"/>
      <c r="I58" s="162">
        <v>5</v>
      </c>
      <c r="J58" s="163"/>
      <c r="K58" s="161"/>
      <c r="L58" s="162"/>
      <c r="M58" s="162">
        <v>1</v>
      </c>
      <c r="N58" s="163"/>
      <c r="O58" s="161">
        <v>2</v>
      </c>
      <c r="P58" s="162"/>
      <c r="Q58" s="162">
        <v>3</v>
      </c>
      <c r="R58" s="163">
        <v>2</v>
      </c>
      <c r="S58" s="161"/>
      <c r="T58" s="162"/>
      <c r="U58" s="162"/>
      <c r="V58" s="163"/>
    </row>
    <row r="59" spans="1:22" x14ac:dyDescent="0.25">
      <c r="A59" s="155">
        <v>54</v>
      </c>
      <c r="B59" s="160" t="s">
        <v>208</v>
      </c>
      <c r="C59" s="161"/>
      <c r="D59" s="162"/>
      <c r="E59" s="162"/>
      <c r="F59" s="163"/>
      <c r="G59" s="161"/>
      <c r="H59" s="162"/>
      <c r="I59" s="162">
        <v>1</v>
      </c>
      <c r="J59" s="163"/>
      <c r="K59" s="161">
        <v>1</v>
      </c>
      <c r="L59" s="162"/>
      <c r="M59" s="162">
        <v>2</v>
      </c>
      <c r="N59" s="163"/>
      <c r="O59" s="161"/>
      <c r="P59" s="162"/>
      <c r="Q59" s="162"/>
      <c r="R59" s="163"/>
      <c r="S59" s="161"/>
      <c r="T59" s="162"/>
      <c r="U59" s="162"/>
      <c r="V59" s="163"/>
    </row>
    <row r="60" spans="1:22" x14ac:dyDescent="0.25">
      <c r="A60" s="155">
        <v>55</v>
      </c>
      <c r="B60" s="160" t="s">
        <v>179</v>
      </c>
      <c r="C60" s="161">
        <v>4</v>
      </c>
      <c r="D60" s="162">
        <v>7</v>
      </c>
      <c r="E60" s="162"/>
      <c r="F60" s="163">
        <v>10</v>
      </c>
      <c r="G60" s="161">
        <v>1</v>
      </c>
      <c r="H60" s="162">
        <v>1</v>
      </c>
      <c r="I60" s="162"/>
      <c r="J60" s="163">
        <v>1</v>
      </c>
      <c r="K60" s="161"/>
      <c r="L60" s="162"/>
      <c r="M60" s="162"/>
      <c r="N60" s="163"/>
      <c r="O60" s="161">
        <v>1</v>
      </c>
      <c r="P60" s="162">
        <v>1</v>
      </c>
      <c r="Q60" s="162"/>
      <c r="R60" s="163"/>
      <c r="S60" s="161"/>
      <c r="T60" s="162"/>
      <c r="U60" s="162"/>
      <c r="V60" s="163"/>
    </row>
    <row r="61" spans="1:22" x14ac:dyDescent="0.25">
      <c r="A61" s="155">
        <v>56</v>
      </c>
      <c r="B61" s="160" t="s">
        <v>211</v>
      </c>
      <c r="C61" s="161"/>
      <c r="D61" s="162">
        <v>2</v>
      </c>
      <c r="E61" s="162"/>
      <c r="F61" s="163">
        <v>2</v>
      </c>
      <c r="G61" s="161"/>
      <c r="H61" s="162">
        <v>2</v>
      </c>
      <c r="I61" s="162"/>
      <c r="J61" s="163">
        <v>3</v>
      </c>
      <c r="K61" s="161"/>
      <c r="L61" s="162"/>
      <c r="M61" s="162"/>
      <c r="N61" s="163"/>
      <c r="O61" s="161">
        <v>4</v>
      </c>
      <c r="P61" s="162"/>
      <c r="Q61" s="162"/>
      <c r="R61" s="163"/>
      <c r="S61" s="161"/>
      <c r="T61" s="162"/>
      <c r="U61" s="162"/>
      <c r="V61" s="163"/>
    </row>
    <row r="62" spans="1:22" x14ac:dyDescent="0.25">
      <c r="A62" s="155">
        <v>57</v>
      </c>
      <c r="B62" s="160" t="s">
        <v>132</v>
      </c>
      <c r="C62" s="161"/>
      <c r="D62" s="162"/>
      <c r="E62" s="162"/>
      <c r="F62" s="163"/>
      <c r="G62" s="161"/>
      <c r="H62" s="162">
        <v>3</v>
      </c>
      <c r="I62" s="162"/>
      <c r="J62" s="163"/>
      <c r="K62" s="161"/>
      <c r="L62" s="162"/>
      <c r="M62" s="162"/>
      <c r="N62" s="163"/>
      <c r="O62" s="161"/>
      <c r="P62" s="162">
        <v>2</v>
      </c>
      <c r="Q62" s="162"/>
      <c r="R62" s="163">
        <v>4</v>
      </c>
      <c r="S62" s="161"/>
      <c r="T62" s="162"/>
      <c r="U62" s="162"/>
      <c r="V62" s="163">
        <v>1</v>
      </c>
    </row>
    <row r="63" spans="1:22" x14ac:dyDescent="0.25">
      <c r="A63" s="155">
        <v>58</v>
      </c>
      <c r="B63" s="160" t="s">
        <v>183</v>
      </c>
      <c r="C63" s="161">
        <v>1</v>
      </c>
      <c r="D63" s="162">
        <v>20</v>
      </c>
      <c r="E63" s="162">
        <v>3</v>
      </c>
      <c r="F63" s="163">
        <v>11</v>
      </c>
      <c r="G63" s="161">
        <v>3</v>
      </c>
      <c r="H63" s="162">
        <v>7</v>
      </c>
      <c r="I63" s="162">
        <v>1</v>
      </c>
      <c r="J63" s="163">
        <v>2</v>
      </c>
      <c r="K63" s="161"/>
      <c r="L63" s="162"/>
      <c r="M63" s="162"/>
      <c r="N63" s="163"/>
      <c r="O63" s="161"/>
      <c r="P63" s="162">
        <v>4</v>
      </c>
      <c r="Q63" s="162">
        <v>2</v>
      </c>
      <c r="R63" s="163"/>
      <c r="S63" s="161"/>
      <c r="T63" s="162"/>
      <c r="U63" s="162"/>
      <c r="V63" s="163"/>
    </row>
    <row r="64" spans="1:22" x14ac:dyDescent="0.25">
      <c r="A64" s="155">
        <v>59</v>
      </c>
      <c r="B64" s="160" t="s">
        <v>198</v>
      </c>
      <c r="C64" s="161"/>
      <c r="D64" s="162">
        <v>1</v>
      </c>
      <c r="E64" s="162"/>
      <c r="F64" s="163"/>
      <c r="G64" s="161"/>
      <c r="H64" s="162"/>
      <c r="I64" s="162"/>
      <c r="J64" s="163"/>
      <c r="K64" s="161"/>
      <c r="L64" s="162"/>
      <c r="M64" s="162"/>
      <c r="N64" s="163"/>
      <c r="O64" s="161"/>
      <c r="P64" s="162"/>
      <c r="Q64" s="162">
        <v>1</v>
      </c>
      <c r="R64" s="163"/>
      <c r="S64" s="161"/>
      <c r="T64" s="162"/>
      <c r="U64" s="162"/>
      <c r="V64" s="163"/>
    </row>
    <row r="65" spans="1:22" ht="45" x14ac:dyDescent="0.25">
      <c r="A65" s="155">
        <v>60</v>
      </c>
      <c r="B65" s="160" t="s">
        <v>255</v>
      </c>
      <c r="C65" s="161"/>
      <c r="D65" s="162"/>
      <c r="E65" s="162"/>
      <c r="F65" s="163"/>
      <c r="G65" s="161"/>
      <c r="H65" s="162">
        <v>1</v>
      </c>
      <c r="I65" s="162"/>
      <c r="J65" s="163"/>
      <c r="K65" s="161"/>
      <c r="L65" s="162"/>
      <c r="M65" s="162"/>
      <c r="N65" s="163"/>
      <c r="O65" s="161"/>
      <c r="P65" s="162"/>
      <c r="Q65" s="162"/>
      <c r="R65" s="163"/>
      <c r="S65" s="161"/>
      <c r="T65" s="162"/>
      <c r="U65" s="162"/>
      <c r="V65" s="163"/>
    </row>
    <row r="66" spans="1:22" x14ac:dyDescent="0.25">
      <c r="A66" s="155">
        <v>61</v>
      </c>
      <c r="B66" s="160" t="s">
        <v>192</v>
      </c>
      <c r="C66" s="161"/>
      <c r="D66" s="162">
        <v>2</v>
      </c>
      <c r="E66" s="162"/>
      <c r="F66" s="163">
        <v>6</v>
      </c>
      <c r="G66" s="161"/>
      <c r="H66" s="162">
        <v>3</v>
      </c>
      <c r="I66" s="162">
        <v>1</v>
      </c>
      <c r="J66" s="163"/>
      <c r="K66" s="161"/>
      <c r="L66" s="162"/>
      <c r="M66" s="162"/>
      <c r="N66" s="163"/>
      <c r="O66" s="161"/>
      <c r="P66" s="162"/>
      <c r="Q66" s="162">
        <v>2</v>
      </c>
      <c r="R66" s="163"/>
      <c r="S66" s="161"/>
      <c r="T66" s="162"/>
      <c r="U66" s="162"/>
      <c r="V66" s="163"/>
    </row>
    <row r="67" spans="1:22" x14ac:dyDescent="0.25">
      <c r="A67" s="155">
        <v>62</v>
      </c>
      <c r="B67" s="160" t="s">
        <v>217</v>
      </c>
      <c r="C67" s="161"/>
      <c r="D67" s="162">
        <v>2</v>
      </c>
      <c r="E67" s="162"/>
      <c r="F67" s="163">
        <v>4</v>
      </c>
      <c r="G67" s="161">
        <v>1</v>
      </c>
      <c r="H67" s="162">
        <v>1</v>
      </c>
      <c r="I67" s="162"/>
      <c r="J67" s="163">
        <v>1</v>
      </c>
      <c r="K67" s="161"/>
      <c r="L67" s="162"/>
      <c r="M67" s="162"/>
      <c r="N67" s="163"/>
      <c r="O67" s="161">
        <v>1</v>
      </c>
      <c r="P67" s="162"/>
      <c r="Q67" s="162"/>
      <c r="R67" s="163"/>
      <c r="S67" s="161"/>
      <c r="T67" s="162"/>
      <c r="U67" s="162"/>
      <c r="V67" s="163"/>
    </row>
    <row r="68" spans="1:22" x14ac:dyDescent="0.25">
      <c r="A68" s="155">
        <v>63</v>
      </c>
      <c r="B68" s="160" t="s">
        <v>256</v>
      </c>
      <c r="C68" s="161"/>
      <c r="D68" s="162">
        <v>1</v>
      </c>
      <c r="E68" s="162"/>
      <c r="F68" s="163"/>
      <c r="G68" s="161"/>
      <c r="H68" s="162"/>
      <c r="I68" s="162"/>
      <c r="J68" s="163"/>
      <c r="K68" s="161"/>
      <c r="L68" s="162"/>
      <c r="M68" s="162"/>
      <c r="N68" s="163"/>
      <c r="O68" s="161"/>
      <c r="P68" s="162"/>
      <c r="Q68" s="162"/>
      <c r="R68" s="163"/>
      <c r="S68" s="161"/>
      <c r="T68" s="162"/>
      <c r="U68" s="162"/>
      <c r="V68" s="163"/>
    </row>
    <row r="69" spans="1:22" x14ac:dyDescent="0.25">
      <c r="A69" s="155">
        <v>64</v>
      </c>
      <c r="B69" s="160" t="s">
        <v>131</v>
      </c>
      <c r="C69" s="161"/>
      <c r="D69" s="162">
        <v>1</v>
      </c>
      <c r="E69" s="162"/>
      <c r="F69" s="163"/>
      <c r="G69" s="161"/>
      <c r="H69" s="162">
        <v>12</v>
      </c>
      <c r="I69" s="162"/>
      <c r="J69" s="163">
        <v>2</v>
      </c>
      <c r="K69" s="161"/>
      <c r="L69" s="162">
        <v>2</v>
      </c>
      <c r="M69" s="162">
        <v>1</v>
      </c>
      <c r="N69" s="163">
        <v>2</v>
      </c>
      <c r="O69" s="161"/>
      <c r="P69" s="162"/>
      <c r="Q69" s="162">
        <v>5</v>
      </c>
      <c r="R69" s="163"/>
      <c r="S69" s="161"/>
      <c r="T69" s="162"/>
      <c r="U69" s="162"/>
      <c r="V69" s="163">
        <v>2</v>
      </c>
    </row>
    <row r="70" spans="1:22" ht="30" x14ac:dyDescent="0.25">
      <c r="A70" s="155">
        <v>65</v>
      </c>
      <c r="B70" s="160" t="s">
        <v>165</v>
      </c>
      <c r="C70" s="161"/>
      <c r="D70" s="162"/>
      <c r="E70" s="162"/>
      <c r="F70" s="163">
        <v>2</v>
      </c>
      <c r="G70" s="161">
        <v>1</v>
      </c>
      <c r="H70" s="162"/>
      <c r="I70" s="162">
        <v>1</v>
      </c>
      <c r="J70" s="163">
        <v>6</v>
      </c>
      <c r="K70" s="161"/>
      <c r="L70" s="162"/>
      <c r="M70" s="162"/>
      <c r="N70" s="163"/>
      <c r="O70" s="161">
        <v>1</v>
      </c>
      <c r="P70" s="162"/>
      <c r="Q70" s="162">
        <v>5</v>
      </c>
      <c r="R70" s="163">
        <v>1</v>
      </c>
      <c r="S70" s="161"/>
      <c r="T70" s="162">
        <v>2</v>
      </c>
      <c r="U70" s="162">
        <v>1</v>
      </c>
      <c r="V70" s="163">
        <v>5</v>
      </c>
    </row>
    <row r="71" spans="1:22" x14ac:dyDescent="0.25">
      <c r="A71" s="155">
        <v>66</v>
      </c>
      <c r="B71" s="160" t="s">
        <v>257</v>
      </c>
      <c r="C71" s="161"/>
      <c r="D71" s="162"/>
      <c r="E71" s="162"/>
      <c r="F71" s="163"/>
      <c r="G71" s="161"/>
      <c r="H71" s="162"/>
      <c r="I71" s="162"/>
      <c r="J71" s="163"/>
      <c r="K71" s="161"/>
      <c r="L71" s="162"/>
      <c r="M71" s="162"/>
      <c r="N71" s="163"/>
      <c r="O71" s="161"/>
      <c r="P71" s="162"/>
      <c r="Q71" s="162"/>
      <c r="R71" s="163"/>
      <c r="S71" s="161"/>
      <c r="T71" s="162"/>
      <c r="U71" s="162"/>
      <c r="V71" s="163">
        <v>2</v>
      </c>
    </row>
    <row r="72" spans="1:22" x14ac:dyDescent="0.25">
      <c r="A72" s="155">
        <v>67</v>
      </c>
      <c r="B72" s="160" t="s">
        <v>258</v>
      </c>
      <c r="C72" s="161"/>
      <c r="D72" s="162">
        <v>3</v>
      </c>
      <c r="E72" s="162"/>
      <c r="F72" s="163">
        <v>2</v>
      </c>
      <c r="G72" s="161"/>
      <c r="H72" s="162">
        <v>6</v>
      </c>
      <c r="I72" s="162"/>
      <c r="J72" s="163">
        <v>1</v>
      </c>
      <c r="K72" s="161"/>
      <c r="L72" s="162"/>
      <c r="M72" s="162"/>
      <c r="N72" s="163"/>
      <c r="O72" s="161"/>
      <c r="P72" s="162"/>
      <c r="Q72" s="162"/>
      <c r="R72" s="163"/>
      <c r="S72" s="161"/>
      <c r="T72" s="162"/>
      <c r="U72" s="162"/>
      <c r="V72" s="163"/>
    </row>
    <row r="73" spans="1:22" x14ac:dyDescent="0.25">
      <c r="A73" s="155">
        <v>68</v>
      </c>
      <c r="B73" s="160" t="s">
        <v>259</v>
      </c>
      <c r="C73" s="161"/>
      <c r="D73" s="162">
        <v>1</v>
      </c>
      <c r="E73" s="162">
        <v>1</v>
      </c>
      <c r="F73" s="163">
        <v>2</v>
      </c>
      <c r="G73" s="161"/>
      <c r="H73" s="162"/>
      <c r="I73" s="162"/>
      <c r="J73" s="163"/>
      <c r="K73" s="161"/>
      <c r="L73" s="162"/>
      <c r="M73" s="162"/>
      <c r="N73" s="163"/>
      <c r="O73" s="161"/>
      <c r="P73" s="162"/>
      <c r="Q73" s="162"/>
      <c r="R73" s="163"/>
      <c r="S73" s="161"/>
      <c r="T73" s="162"/>
      <c r="U73" s="162"/>
      <c r="V73" s="163"/>
    </row>
    <row r="74" spans="1:22" ht="45" x14ac:dyDescent="0.25">
      <c r="A74" s="155">
        <v>69</v>
      </c>
      <c r="B74" s="160" t="s">
        <v>220</v>
      </c>
      <c r="C74" s="161">
        <v>2</v>
      </c>
      <c r="D74" s="162"/>
      <c r="E74" s="162"/>
      <c r="F74" s="163">
        <v>1</v>
      </c>
      <c r="G74" s="161"/>
      <c r="H74" s="162"/>
      <c r="I74" s="162"/>
      <c r="J74" s="163">
        <v>1</v>
      </c>
      <c r="K74" s="161"/>
      <c r="L74" s="162"/>
      <c r="M74" s="162"/>
      <c r="N74" s="163"/>
      <c r="O74" s="161">
        <v>1</v>
      </c>
      <c r="P74" s="162"/>
      <c r="Q74" s="162"/>
      <c r="R74" s="163"/>
      <c r="S74" s="161"/>
      <c r="T74" s="162"/>
      <c r="U74" s="162"/>
      <c r="V74" s="163"/>
    </row>
    <row r="75" spans="1:22" x14ac:dyDescent="0.25">
      <c r="A75" s="155">
        <v>70</v>
      </c>
      <c r="B75" s="160" t="s">
        <v>123</v>
      </c>
      <c r="C75" s="161"/>
      <c r="D75" s="162">
        <v>2</v>
      </c>
      <c r="E75" s="162"/>
      <c r="F75" s="163">
        <v>1</v>
      </c>
      <c r="G75" s="161"/>
      <c r="H75" s="162"/>
      <c r="I75" s="162"/>
      <c r="J75" s="163"/>
      <c r="K75" s="161"/>
      <c r="L75" s="162"/>
      <c r="M75" s="162"/>
      <c r="N75" s="163">
        <v>1</v>
      </c>
      <c r="O75" s="161"/>
      <c r="P75" s="162"/>
      <c r="Q75" s="162"/>
      <c r="R75" s="163"/>
      <c r="S75" s="161"/>
      <c r="T75" s="162"/>
      <c r="U75" s="162"/>
      <c r="V75" s="163"/>
    </row>
    <row r="76" spans="1:22" x14ac:dyDescent="0.25">
      <c r="A76" s="155">
        <v>71</v>
      </c>
      <c r="B76" s="160" t="s">
        <v>260</v>
      </c>
      <c r="C76" s="161"/>
      <c r="D76" s="162"/>
      <c r="E76" s="162"/>
      <c r="F76" s="163"/>
      <c r="G76" s="161"/>
      <c r="H76" s="162">
        <v>2</v>
      </c>
      <c r="I76" s="162"/>
      <c r="J76" s="163">
        <v>2</v>
      </c>
      <c r="K76" s="161"/>
      <c r="L76" s="162"/>
      <c r="M76" s="162"/>
      <c r="N76" s="163"/>
      <c r="O76" s="161"/>
      <c r="P76" s="162"/>
      <c r="Q76" s="162"/>
      <c r="R76" s="163"/>
      <c r="S76" s="161"/>
      <c r="T76" s="162"/>
      <c r="U76" s="162"/>
      <c r="V76" s="163"/>
    </row>
    <row r="77" spans="1:22" x14ac:dyDescent="0.25">
      <c r="A77" s="155">
        <v>72</v>
      </c>
      <c r="B77" s="160" t="s">
        <v>216</v>
      </c>
      <c r="C77" s="161"/>
      <c r="D77" s="162"/>
      <c r="E77" s="162"/>
      <c r="F77" s="163"/>
      <c r="G77" s="161"/>
      <c r="H77" s="162">
        <v>1</v>
      </c>
      <c r="I77" s="162"/>
      <c r="J77" s="163"/>
      <c r="K77" s="161"/>
      <c r="L77" s="162"/>
      <c r="M77" s="162"/>
      <c r="N77" s="163"/>
      <c r="O77" s="161">
        <v>5</v>
      </c>
      <c r="P77" s="162"/>
      <c r="Q77" s="162"/>
      <c r="R77" s="163"/>
      <c r="S77" s="161">
        <v>2</v>
      </c>
      <c r="T77" s="162">
        <v>1</v>
      </c>
      <c r="U77" s="162"/>
      <c r="V77" s="163"/>
    </row>
    <row r="78" spans="1:22" x14ac:dyDescent="0.25">
      <c r="A78" s="155">
        <v>73</v>
      </c>
      <c r="B78" s="160" t="s">
        <v>221</v>
      </c>
      <c r="C78" s="161"/>
      <c r="D78" s="162">
        <v>1</v>
      </c>
      <c r="E78" s="162"/>
      <c r="F78" s="163"/>
      <c r="G78" s="161"/>
      <c r="H78" s="162"/>
      <c r="I78" s="162"/>
      <c r="J78" s="163"/>
      <c r="K78" s="161"/>
      <c r="L78" s="162"/>
      <c r="M78" s="162"/>
      <c r="N78" s="163"/>
      <c r="O78" s="161">
        <v>1</v>
      </c>
      <c r="P78" s="162"/>
      <c r="Q78" s="162"/>
      <c r="R78" s="163"/>
      <c r="S78" s="161"/>
      <c r="T78" s="162"/>
      <c r="U78" s="162"/>
      <c r="V78" s="163"/>
    </row>
    <row r="79" spans="1:22" x14ac:dyDescent="0.25">
      <c r="A79" s="155">
        <v>74</v>
      </c>
      <c r="B79" s="160" t="s">
        <v>174</v>
      </c>
      <c r="C79" s="161">
        <v>1</v>
      </c>
      <c r="D79" s="162">
        <v>6</v>
      </c>
      <c r="E79" s="162"/>
      <c r="F79" s="163">
        <v>5</v>
      </c>
      <c r="G79" s="161">
        <v>2</v>
      </c>
      <c r="H79" s="162">
        <v>1</v>
      </c>
      <c r="I79" s="162">
        <v>1</v>
      </c>
      <c r="J79" s="163">
        <v>2</v>
      </c>
      <c r="K79" s="161"/>
      <c r="L79" s="162"/>
      <c r="M79" s="162"/>
      <c r="N79" s="163"/>
      <c r="O79" s="161">
        <v>3</v>
      </c>
      <c r="P79" s="162">
        <v>1</v>
      </c>
      <c r="Q79" s="162">
        <v>4</v>
      </c>
      <c r="R79" s="163">
        <v>1</v>
      </c>
      <c r="S79" s="161"/>
      <c r="T79" s="162"/>
      <c r="U79" s="162"/>
      <c r="V79" s="163"/>
    </row>
    <row r="80" spans="1:22" x14ac:dyDescent="0.25">
      <c r="A80" s="155">
        <v>75</v>
      </c>
      <c r="B80" s="160" t="s">
        <v>153</v>
      </c>
      <c r="C80" s="161"/>
      <c r="D80" s="162">
        <v>42</v>
      </c>
      <c r="E80" s="162">
        <v>16</v>
      </c>
      <c r="F80" s="163">
        <v>80</v>
      </c>
      <c r="G80" s="161">
        <v>1</v>
      </c>
      <c r="H80" s="162"/>
      <c r="I80" s="162">
        <v>1</v>
      </c>
      <c r="J80" s="163"/>
      <c r="K80" s="161"/>
      <c r="L80" s="162"/>
      <c r="M80" s="162"/>
      <c r="N80" s="163"/>
      <c r="O80" s="161"/>
      <c r="P80" s="162"/>
      <c r="Q80" s="162"/>
      <c r="R80" s="163">
        <v>4</v>
      </c>
      <c r="S80" s="161"/>
      <c r="T80" s="162"/>
      <c r="U80" s="162"/>
      <c r="V80" s="163"/>
    </row>
    <row r="81" spans="1:22" x14ac:dyDescent="0.25">
      <c r="A81" s="155">
        <v>76</v>
      </c>
      <c r="B81" s="160" t="s">
        <v>164</v>
      </c>
      <c r="C81" s="161">
        <v>4</v>
      </c>
      <c r="D81" s="162">
        <v>1</v>
      </c>
      <c r="E81" s="162">
        <v>2</v>
      </c>
      <c r="F81" s="163">
        <v>8</v>
      </c>
      <c r="G81" s="161"/>
      <c r="H81" s="162">
        <v>1</v>
      </c>
      <c r="I81" s="162">
        <v>1</v>
      </c>
      <c r="J81" s="163"/>
      <c r="K81" s="161"/>
      <c r="L81" s="162"/>
      <c r="M81" s="162"/>
      <c r="N81" s="163"/>
      <c r="O81" s="161">
        <v>3</v>
      </c>
      <c r="P81" s="162">
        <v>1</v>
      </c>
      <c r="Q81" s="162">
        <v>2</v>
      </c>
      <c r="R81" s="163">
        <v>1</v>
      </c>
      <c r="S81" s="161"/>
      <c r="T81" s="162">
        <v>1</v>
      </c>
      <c r="U81" s="162"/>
      <c r="V81" s="163"/>
    </row>
    <row r="82" spans="1:22" x14ac:dyDescent="0.25">
      <c r="A82" s="155">
        <v>77</v>
      </c>
      <c r="B82" s="160" t="s">
        <v>186</v>
      </c>
      <c r="C82" s="161"/>
      <c r="D82" s="162">
        <v>2</v>
      </c>
      <c r="E82" s="162"/>
      <c r="F82" s="163"/>
      <c r="G82" s="161"/>
      <c r="H82" s="162">
        <v>7</v>
      </c>
      <c r="I82" s="162">
        <v>2</v>
      </c>
      <c r="J82" s="163">
        <v>1</v>
      </c>
      <c r="K82" s="161"/>
      <c r="L82" s="162"/>
      <c r="M82" s="162"/>
      <c r="N82" s="163"/>
      <c r="O82" s="161"/>
      <c r="P82" s="162">
        <v>1</v>
      </c>
      <c r="Q82" s="162"/>
      <c r="R82" s="163"/>
      <c r="S82" s="161"/>
      <c r="T82" s="162"/>
      <c r="U82" s="162"/>
      <c r="V82" s="163"/>
    </row>
    <row r="83" spans="1:22" x14ac:dyDescent="0.25">
      <c r="A83" s="155">
        <v>78</v>
      </c>
      <c r="B83" s="160" t="s">
        <v>202</v>
      </c>
      <c r="C83" s="161">
        <v>1</v>
      </c>
      <c r="D83" s="162">
        <v>3</v>
      </c>
      <c r="E83" s="162"/>
      <c r="F83" s="163"/>
      <c r="G83" s="161"/>
      <c r="H83" s="162"/>
      <c r="I83" s="162"/>
      <c r="J83" s="163"/>
      <c r="K83" s="161"/>
      <c r="L83" s="162"/>
      <c r="M83" s="162">
        <v>1</v>
      </c>
      <c r="N83" s="163"/>
      <c r="O83" s="161">
        <v>1</v>
      </c>
      <c r="P83" s="162"/>
      <c r="Q83" s="162">
        <v>1</v>
      </c>
      <c r="R83" s="163"/>
      <c r="S83" s="161"/>
      <c r="T83" s="162"/>
      <c r="U83" s="162"/>
      <c r="V83" s="163"/>
    </row>
    <row r="84" spans="1:22" x14ac:dyDescent="0.25">
      <c r="A84" s="155">
        <v>79</v>
      </c>
      <c r="B84" s="160" t="s">
        <v>170</v>
      </c>
      <c r="C84" s="161"/>
      <c r="D84" s="162"/>
      <c r="E84" s="162"/>
      <c r="F84" s="163"/>
      <c r="G84" s="161"/>
      <c r="H84" s="162"/>
      <c r="I84" s="162"/>
      <c r="J84" s="163"/>
      <c r="K84" s="161"/>
      <c r="L84" s="162"/>
      <c r="M84" s="162"/>
      <c r="N84" s="163"/>
      <c r="O84" s="161"/>
      <c r="P84" s="162"/>
      <c r="Q84" s="162">
        <v>1</v>
      </c>
      <c r="R84" s="163">
        <v>2</v>
      </c>
      <c r="S84" s="161"/>
      <c r="T84" s="162"/>
      <c r="U84" s="162"/>
      <c r="V84" s="163"/>
    </row>
    <row r="85" spans="1:22" x14ac:dyDescent="0.25">
      <c r="A85" s="155">
        <v>80</v>
      </c>
      <c r="B85" s="160" t="s">
        <v>145</v>
      </c>
      <c r="C85" s="161">
        <v>1</v>
      </c>
      <c r="D85" s="162">
        <v>2</v>
      </c>
      <c r="E85" s="162"/>
      <c r="F85" s="163">
        <v>1</v>
      </c>
      <c r="G85" s="161"/>
      <c r="H85" s="162">
        <v>1</v>
      </c>
      <c r="I85" s="162"/>
      <c r="J85" s="163"/>
      <c r="K85" s="161"/>
      <c r="L85" s="162"/>
      <c r="M85" s="162"/>
      <c r="N85" s="163"/>
      <c r="O85" s="161">
        <v>1</v>
      </c>
      <c r="P85" s="162"/>
      <c r="Q85" s="162"/>
      <c r="R85" s="163"/>
      <c r="S85" s="161"/>
      <c r="T85" s="162"/>
      <c r="U85" s="162"/>
      <c r="V85" s="163"/>
    </row>
    <row r="86" spans="1:22" x14ac:dyDescent="0.25">
      <c r="A86" s="155">
        <v>81</v>
      </c>
      <c r="B86" s="160" t="s">
        <v>171</v>
      </c>
      <c r="C86" s="161"/>
      <c r="D86" s="162"/>
      <c r="E86" s="162">
        <v>2</v>
      </c>
      <c r="F86" s="163"/>
      <c r="G86" s="161"/>
      <c r="H86" s="162">
        <v>1</v>
      </c>
      <c r="I86" s="162"/>
      <c r="J86" s="163"/>
      <c r="K86" s="161"/>
      <c r="L86" s="162"/>
      <c r="M86" s="162"/>
      <c r="N86" s="163"/>
      <c r="O86" s="161"/>
      <c r="P86" s="162"/>
      <c r="Q86" s="162"/>
      <c r="R86" s="163">
        <v>2</v>
      </c>
      <c r="S86" s="161"/>
      <c r="T86" s="162"/>
      <c r="U86" s="162"/>
      <c r="V86" s="163"/>
    </row>
    <row r="87" spans="1:22" x14ac:dyDescent="0.25">
      <c r="A87" s="155">
        <v>82</v>
      </c>
      <c r="B87" s="160" t="s">
        <v>182</v>
      </c>
      <c r="C87" s="161"/>
      <c r="D87" s="162">
        <v>5</v>
      </c>
      <c r="E87" s="162">
        <v>1</v>
      </c>
      <c r="F87" s="163">
        <v>6</v>
      </c>
      <c r="G87" s="161">
        <v>3</v>
      </c>
      <c r="H87" s="162">
        <v>5</v>
      </c>
      <c r="I87" s="162">
        <v>4</v>
      </c>
      <c r="J87" s="163">
        <v>2</v>
      </c>
      <c r="K87" s="161"/>
      <c r="L87" s="162"/>
      <c r="M87" s="162"/>
      <c r="N87" s="163"/>
      <c r="O87" s="161"/>
      <c r="P87" s="162"/>
      <c r="Q87" s="162">
        <v>1</v>
      </c>
      <c r="R87" s="163"/>
      <c r="S87" s="161"/>
      <c r="T87" s="162"/>
      <c r="U87" s="162"/>
      <c r="V87" s="163"/>
    </row>
    <row r="88" spans="1:22" x14ac:dyDescent="0.25">
      <c r="A88" s="155">
        <v>83</v>
      </c>
      <c r="B88" s="160" t="s">
        <v>214</v>
      </c>
      <c r="C88" s="161"/>
      <c r="D88" s="162"/>
      <c r="E88" s="162"/>
      <c r="F88" s="163"/>
      <c r="G88" s="161"/>
      <c r="H88" s="162"/>
      <c r="I88" s="162"/>
      <c r="J88" s="163"/>
      <c r="K88" s="161"/>
      <c r="L88" s="162"/>
      <c r="M88" s="162"/>
      <c r="N88" s="163"/>
      <c r="O88" s="161">
        <v>1</v>
      </c>
      <c r="P88" s="162"/>
      <c r="Q88" s="162"/>
      <c r="R88" s="163"/>
      <c r="S88" s="161"/>
      <c r="T88" s="162"/>
      <c r="U88" s="162"/>
      <c r="V88" s="163"/>
    </row>
    <row r="89" spans="1:22" x14ac:dyDescent="0.25">
      <c r="A89" s="155">
        <v>84</v>
      </c>
      <c r="B89" s="160" t="s">
        <v>261</v>
      </c>
      <c r="C89" s="161"/>
      <c r="D89" s="162"/>
      <c r="E89" s="162"/>
      <c r="F89" s="163">
        <v>2</v>
      </c>
      <c r="G89" s="161"/>
      <c r="H89" s="162"/>
      <c r="I89" s="162"/>
      <c r="J89" s="163"/>
      <c r="K89" s="161"/>
      <c r="L89" s="162"/>
      <c r="M89" s="162"/>
      <c r="N89" s="163"/>
      <c r="O89" s="161"/>
      <c r="P89" s="162"/>
      <c r="Q89" s="162"/>
      <c r="R89" s="163"/>
      <c r="S89" s="161"/>
      <c r="T89" s="162"/>
      <c r="U89" s="162"/>
      <c r="V89" s="163"/>
    </row>
    <row r="90" spans="1:22" x14ac:dyDescent="0.25">
      <c r="A90" s="155">
        <v>85</v>
      </c>
      <c r="B90" s="160" t="s">
        <v>172</v>
      </c>
      <c r="C90" s="161"/>
      <c r="D90" s="162"/>
      <c r="E90" s="162"/>
      <c r="F90" s="163"/>
      <c r="G90" s="161"/>
      <c r="H90" s="162">
        <v>1</v>
      </c>
      <c r="I90" s="162"/>
      <c r="J90" s="163"/>
      <c r="K90" s="161"/>
      <c r="L90" s="162"/>
      <c r="M90" s="162"/>
      <c r="N90" s="163"/>
      <c r="O90" s="161">
        <v>3</v>
      </c>
      <c r="P90" s="162"/>
      <c r="Q90" s="162"/>
      <c r="R90" s="163">
        <v>4</v>
      </c>
      <c r="S90" s="161"/>
      <c r="T90" s="162"/>
      <c r="U90" s="162"/>
      <c r="V90" s="163"/>
    </row>
    <row r="91" spans="1:22" x14ac:dyDescent="0.25">
      <c r="A91" s="155">
        <v>86</v>
      </c>
      <c r="B91" s="160" t="s">
        <v>130</v>
      </c>
      <c r="C91" s="161"/>
      <c r="D91" s="162"/>
      <c r="E91" s="162"/>
      <c r="F91" s="163">
        <v>1</v>
      </c>
      <c r="G91" s="161"/>
      <c r="H91" s="162"/>
      <c r="I91" s="162"/>
      <c r="J91" s="163"/>
      <c r="K91" s="161"/>
      <c r="L91" s="162"/>
      <c r="M91" s="162"/>
      <c r="N91" s="163"/>
      <c r="O91" s="161"/>
      <c r="P91" s="162">
        <v>1</v>
      </c>
      <c r="Q91" s="162">
        <v>3</v>
      </c>
      <c r="R91" s="163">
        <v>3</v>
      </c>
      <c r="S91" s="161"/>
      <c r="T91" s="162"/>
      <c r="U91" s="162"/>
      <c r="V91" s="163"/>
    </row>
    <row r="92" spans="1:22" x14ac:dyDescent="0.25">
      <c r="A92" s="155">
        <v>87</v>
      </c>
      <c r="B92" s="160" t="s">
        <v>181</v>
      </c>
      <c r="C92" s="161">
        <v>1</v>
      </c>
      <c r="D92" s="162">
        <v>29</v>
      </c>
      <c r="E92" s="162">
        <v>1</v>
      </c>
      <c r="F92" s="163">
        <v>18</v>
      </c>
      <c r="G92" s="161"/>
      <c r="H92" s="162"/>
      <c r="I92" s="162"/>
      <c r="J92" s="163"/>
      <c r="K92" s="161"/>
      <c r="L92" s="162"/>
      <c r="M92" s="162"/>
      <c r="N92" s="163"/>
      <c r="O92" s="161"/>
      <c r="P92" s="162">
        <v>3</v>
      </c>
      <c r="Q92" s="162"/>
      <c r="R92" s="163"/>
      <c r="S92" s="161"/>
      <c r="T92" s="162"/>
      <c r="U92" s="162"/>
      <c r="V92" s="163"/>
    </row>
    <row r="93" spans="1:22" x14ac:dyDescent="0.25">
      <c r="A93" s="155">
        <v>88</v>
      </c>
      <c r="B93" s="160" t="s">
        <v>162</v>
      </c>
      <c r="C93" s="161"/>
      <c r="D93" s="162">
        <v>2</v>
      </c>
      <c r="E93" s="162"/>
      <c r="F93" s="163">
        <v>1</v>
      </c>
      <c r="G93" s="161"/>
      <c r="H93" s="162"/>
      <c r="I93" s="162"/>
      <c r="J93" s="163"/>
      <c r="K93" s="161"/>
      <c r="L93" s="162"/>
      <c r="M93" s="162"/>
      <c r="N93" s="163"/>
      <c r="O93" s="161"/>
      <c r="P93" s="162"/>
      <c r="Q93" s="162"/>
      <c r="R93" s="163"/>
      <c r="S93" s="161"/>
      <c r="T93" s="162"/>
      <c r="U93" s="162"/>
      <c r="V93" s="163"/>
    </row>
    <row r="94" spans="1:22" x14ac:dyDescent="0.25">
      <c r="A94" s="155">
        <v>89</v>
      </c>
      <c r="B94" s="160" t="s">
        <v>262</v>
      </c>
      <c r="C94" s="161">
        <v>1</v>
      </c>
      <c r="D94" s="162">
        <v>1</v>
      </c>
      <c r="E94" s="162"/>
      <c r="F94" s="163"/>
      <c r="G94" s="161"/>
      <c r="H94" s="162"/>
      <c r="I94" s="162"/>
      <c r="J94" s="163"/>
      <c r="K94" s="161"/>
      <c r="L94" s="162"/>
      <c r="M94" s="162"/>
      <c r="N94" s="163"/>
      <c r="O94" s="161"/>
      <c r="P94" s="162"/>
      <c r="Q94" s="162"/>
      <c r="R94" s="163"/>
      <c r="S94" s="161"/>
      <c r="T94" s="162"/>
      <c r="U94" s="162"/>
      <c r="V94" s="163"/>
    </row>
    <row r="95" spans="1:22" x14ac:dyDescent="0.25">
      <c r="A95" s="155">
        <v>90</v>
      </c>
      <c r="B95" s="160" t="s">
        <v>207</v>
      </c>
      <c r="C95" s="161"/>
      <c r="D95" s="162"/>
      <c r="E95" s="162"/>
      <c r="F95" s="163"/>
      <c r="G95" s="161"/>
      <c r="H95" s="162"/>
      <c r="I95" s="162"/>
      <c r="J95" s="163"/>
      <c r="K95" s="161"/>
      <c r="L95" s="162"/>
      <c r="M95" s="162">
        <v>3</v>
      </c>
      <c r="N95" s="163"/>
      <c r="O95" s="161"/>
      <c r="P95" s="162"/>
      <c r="Q95" s="162"/>
      <c r="R95" s="163"/>
      <c r="S95" s="161"/>
      <c r="T95" s="162"/>
      <c r="U95" s="162"/>
      <c r="V95" s="163"/>
    </row>
    <row r="96" spans="1:22" x14ac:dyDescent="0.25">
      <c r="A96" s="155">
        <v>91</v>
      </c>
      <c r="B96" s="160" t="s">
        <v>263</v>
      </c>
      <c r="C96" s="161"/>
      <c r="D96" s="162"/>
      <c r="E96" s="162"/>
      <c r="F96" s="163"/>
      <c r="G96" s="161"/>
      <c r="H96" s="162"/>
      <c r="I96" s="162"/>
      <c r="J96" s="163"/>
      <c r="K96" s="161"/>
      <c r="L96" s="162"/>
      <c r="M96" s="162"/>
      <c r="N96" s="163"/>
      <c r="O96" s="161"/>
      <c r="P96" s="162"/>
      <c r="Q96" s="162"/>
      <c r="R96" s="163"/>
      <c r="S96" s="161"/>
      <c r="T96" s="162"/>
      <c r="U96" s="162"/>
      <c r="V96" s="163">
        <v>2</v>
      </c>
    </row>
    <row r="97" spans="1:22" x14ac:dyDescent="0.25">
      <c r="A97" s="155">
        <v>92</v>
      </c>
      <c r="B97" s="160" t="s">
        <v>212</v>
      </c>
      <c r="C97" s="161"/>
      <c r="D97" s="162"/>
      <c r="E97" s="162"/>
      <c r="F97" s="163"/>
      <c r="G97" s="161"/>
      <c r="H97" s="162"/>
      <c r="I97" s="162">
        <v>1</v>
      </c>
      <c r="J97" s="163"/>
      <c r="K97" s="161">
        <v>1</v>
      </c>
      <c r="L97" s="162"/>
      <c r="M97" s="162"/>
      <c r="N97" s="163"/>
      <c r="O97" s="161"/>
      <c r="P97" s="162"/>
      <c r="Q97" s="162"/>
      <c r="R97" s="163"/>
      <c r="S97" s="161"/>
      <c r="T97" s="162"/>
      <c r="U97" s="162"/>
      <c r="V97" s="163"/>
    </row>
    <row r="98" spans="1:22" x14ac:dyDescent="0.25">
      <c r="A98" s="155">
        <v>93</v>
      </c>
      <c r="B98" s="160" t="s">
        <v>200</v>
      </c>
      <c r="C98" s="161"/>
      <c r="D98" s="162"/>
      <c r="E98" s="162"/>
      <c r="F98" s="163"/>
      <c r="G98" s="161"/>
      <c r="H98" s="162">
        <v>1</v>
      </c>
      <c r="I98" s="162"/>
      <c r="J98" s="163">
        <v>2</v>
      </c>
      <c r="K98" s="161"/>
      <c r="L98" s="162"/>
      <c r="M98" s="162"/>
      <c r="N98" s="163"/>
      <c r="O98" s="161"/>
      <c r="P98" s="162"/>
      <c r="Q98" s="162">
        <v>1</v>
      </c>
      <c r="R98" s="163"/>
      <c r="S98" s="161">
        <v>1</v>
      </c>
      <c r="T98" s="162">
        <v>1</v>
      </c>
      <c r="U98" s="162">
        <v>2</v>
      </c>
      <c r="V98" s="163">
        <v>5</v>
      </c>
    </row>
    <row r="99" spans="1:22" x14ac:dyDescent="0.25">
      <c r="A99" s="155">
        <v>94</v>
      </c>
      <c r="B99" s="160" t="s">
        <v>194</v>
      </c>
      <c r="C99" s="161"/>
      <c r="D99" s="162"/>
      <c r="E99" s="162"/>
      <c r="F99" s="163"/>
      <c r="G99" s="161"/>
      <c r="H99" s="162"/>
      <c r="I99" s="162"/>
      <c r="J99" s="163"/>
      <c r="K99" s="161"/>
      <c r="L99" s="162"/>
      <c r="M99" s="162"/>
      <c r="N99" s="163"/>
      <c r="O99" s="161"/>
      <c r="P99" s="162"/>
      <c r="Q99" s="162">
        <v>1</v>
      </c>
      <c r="R99" s="163"/>
      <c r="S99" s="161"/>
      <c r="T99" s="162"/>
      <c r="U99" s="162"/>
      <c r="V99" s="163"/>
    </row>
    <row r="100" spans="1:22" x14ac:dyDescent="0.25">
      <c r="A100" s="155">
        <v>95</v>
      </c>
      <c r="B100" s="160" t="s">
        <v>197</v>
      </c>
      <c r="C100" s="161"/>
      <c r="D100" s="162"/>
      <c r="E100" s="162"/>
      <c r="F100" s="163"/>
      <c r="G100" s="161"/>
      <c r="H100" s="162"/>
      <c r="I100" s="162"/>
      <c r="J100" s="163"/>
      <c r="K100" s="161"/>
      <c r="L100" s="162"/>
      <c r="M100" s="162">
        <v>2</v>
      </c>
      <c r="N100" s="163"/>
      <c r="O100" s="161">
        <v>1</v>
      </c>
      <c r="P100" s="162"/>
      <c r="Q100" s="162">
        <v>1</v>
      </c>
      <c r="R100" s="163"/>
      <c r="S100" s="161"/>
      <c r="T100" s="162"/>
      <c r="U100" s="162"/>
      <c r="V100" s="163"/>
    </row>
    <row r="101" spans="1:22" x14ac:dyDescent="0.25">
      <c r="A101" s="155">
        <v>96</v>
      </c>
      <c r="B101" s="160" t="s">
        <v>201</v>
      </c>
      <c r="C101" s="161"/>
      <c r="D101" s="162">
        <v>2</v>
      </c>
      <c r="E101" s="162"/>
      <c r="F101" s="163">
        <v>1</v>
      </c>
      <c r="G101" s="161"/>
      <c r="H101" s="162">
        <v>3</v>
      </c>
      <c r="I101" s="162"/>
      <c r="J101" s="163"/>
      <c r="K101" s="161">
        <v>1</v>
      </c>
      <c r="L101" s="162"/>
      <c r="M101" s="162"/>
      <c r="N101" s="163"/>
      <c r="O101" s="161"/>
      <c r="P101" s="162"/>
      <c r="Q101" s="162"/>
      <c r="R101" s="163"/>
      <c r="S101" s="161">
        <v>1</v>
      </c>
      <c r="T101" s="162">
        <v>1</v>
      </c>
      <c r="U101" s="162"/>
      <c r="V101" s="163"/>
    </row>
    <row r="102" spans="1:22" x14ac:dyDescent="0.25">
      <c r="A102" s="155">
        <v>97</v>
      </c>
      <c r="B102" s="160" t="s">
        <v>264</v>
      </c>
      <c r="C102" s="161"/>
      <c r="D102" s="162"/>
      <c r="E102" s="162"/>
      <c r="F102" s="163"/>
      <c r="G102" s="161"/>
      <c r="H102" s="162"/>
      <c r="I102" s="162"/>
      <c r="J102" s="163">
        <v>1</v>
      </c>
      <c r="K102" s="161"/>
      <c r="L102" s="162"/>
      <c r="M102" s="162"/>
      <c r="N102" s="163"/>
      <c r="O102" s="161"/>
      <c r="P102" s="162"/>
      <c r="Q102" s="162"/>
      <c r="R102" s="163"/>
      <c r="S102" s="161"/>
      <c r="T102" s="162"/>
      <c r="U102" s="162"/>
      <c r="V102" s="163"/>
    </row>
    <row r="103" spans="1:22" ht="17.25" customHeight="1" x14ac:dyDescent="0.25">
      <c r="A103" s="155">
        <v>98</v>
      </c>
      <c r="B103" s="160" t="s">
        <v>173</v>
      </c>
      <c r="C103" s="161"/>
      <c r="D103" s="162"/>
      <c r="E103" s="162"/>
      <c r="F103" s="163"/>
      <c r="G103" s="161"/>
      <c r="H103" s="162">
        <v>11</v>
      </c>
      <c r="I103" s="162">
        <v>1</v>
      </c>
      <c r="J103" s="163">
        <v>9</v>
      </c>
      <c r="K103" s="161"/>
      <c r="L103" s="162"/>
      <c r="M103" s="162"/>
      <c r="N103" s="163"/>
      <c r="O103" s="161"/>
      <c r="P103" s="162">
        <v>1</v>
      </c>
      <c r="Q103" s="162">
        <v>1</v>
      </c>
      <c r="R103" s="163">
        <v>1</v>
      </c>
      <c r="S103" s="161"/>
      <c r="T103" s="162">
        <v>1</v>
      </c>
      <c r="U103" s="162"/>
      <c r="V103" s="163">
        <v>1</v>
      </c>
    </row>
    <row r="104" spans="1:22" x14ac:dyDescent="0.25">
      <c r="A104" s="155">
        <v>99</v>
      </c>
      <c r="B104" s="160" t="s">
        <v>148</v>
      </c>
      <c r="C104" s="161"/>
      <c r="D104" s="162">
        <v>3</v>
      </c>
      <c r="E104" s="162">
        <v>3</v>
      </c>
      <c r="F104" s="163">
        <v>2</v>
      </c>
      <c r="G104" s="161"/>
      <c r="H104" s="162">
        <v>3</v>
      </c>
      <c r="I104" s="162">
        <v>3</v>
      </c>
      <c r="J104" s="163">
        <v>4</v>
      </c>
      <c r="K104" s="161"/>
      <c r="L104" s="162"/>
      <c r="M104" s="162"/>
      <c r="N104" s="163"/>
      <c r="O104" s="161"/>
      <c r="P104" s="162">
        <v>1</v>
      </c>
      <c r="Q104" s="162">
        <v>1</v>
      </c>
      <c r="R104" s="163">
        <v>2</v>
      </c>
      <c r="S104" s="161"/>
      <c r="T104" s="162"/>
      <c r="U104" s="162">
        <v>1</v>
      </c>
      <c r="V104" s="163"/>
    </row>
    <row r="105" spans="1:22" x14ac:dyDescent="0.25">
      <c r="A105" s="155">
        <v>100</v>
      </c>
      <c r="B105" s="160" t="s">
        <v>160</v>
      </c>
      <c r="C105" s="161"/>
      <c r="D105" s="162"/>
      <c r="E105" s="162"/>
      <c r="F105" s="163">
        <v>5</v>
      </c>
      <c r="G105" s="161">
        <v>1</v>
      </c>
      <c r="H105" s="162"/>
      <c r="I105" s="162"/>
      <c r="J105" s="163"/>
      <c r="K105" s="161"/>
      <c r="L105" s="162"/>
      <c r="M105" s="162"/>
      <c r="N105" s="163"/>
      <c r="O105" s="161"/>
      <c r="P105" s="162"/>
      <c r="Q105" s="162"/>
      <c r="R105" s="163">
        <v>1</v>
      </c>
      <c r="S105" s="161"/>
      <c r="T105" s="162"/>
      <c r="U105" s="162"/>
      <c r="V105" s="163"/>
    </row>
    <row r="106" spans="1:22" x14ac:dyDescent="0.25">
      <c r="A106" s="155">
        <v>101</v>
      </c>
      <c r="B106" s="160" t="s">
        <v>204</v>
      </c>
      <c r="C106" s="161"/>
      <c r="D106" s="162">
        <v>5</v>
      </c>
      <c r="E106" s="162">
        <v>1</v>
      </c>
      <c r="F106" s="163">
        <v>3</v>
      </c>
      <c r="G106" s="161"/>
      <c r="H106" s="162">
        <v>1</v>
      </c>
      <c r="I106" s="162"/>
      <c r="J106" s="163"/>
      <c r="K106" s="161"/>
      <c r="L106" s="162"/>
      <c r="M106" s="162">
        <v>1</v>
      </c>
      <c r="N106" s="163"/>
      <c r="O106" s="161"/>
      <c r="P106" s="162"/>
      <c r="Q106" s="162"/>
      <c r="R106" s="163"/>
      <c r="S106" s="161"/>
      <c r="T106" s="162"/>
      <c r="U106" s="162"/>
      <c r="V106" s="163"/>
    </row>
    <row r="107" spans="1:22" ht="30" x14ac:dyDescent="0.25">
      <c r="A107" s="155">
        <v>102</v>
      </c>
      <c r="B107" s="160" t="s">
        <v>265</v>
      </c>
      <c r="C107" s="161"/>
      <c r="D107" s="162"/>
      <c r="E107" s="162"/>
      <c r="F107" s="163"/>
      <c r="G107" s="161">
        <v>1</v>
      </c>
      <c r="H107" s="162">
        <v>1</v>
      </c>
      <c r="I107" s="162"/>
      <c r="J107" s="163">
        <v>1</v>
      </c>
      <c r="K107" s="161"/>
      <c r="L107" s="162"/>
      <c r="M107" s="162"/>
      <c r="N107" s="163"/>
      <c r="O107" s="161"/>
      <c r="P107" s="162"/>
      <c r="Q107" s="162"/>
      <c r="R107" s="163"/>
      <c r="S107" s="161"/>
      <c r="T107" s="162"/>
      <c r="U107" s="162"/>
      <c r="V107" s="163"/>
    </row>
    <row r="108" spans="1:22" x14ac:dyDescent="0.25">
      <c r="A108" s="155">
        <v>103</v>
      </c>
      <c r="B108" s="160" t="s">
        <v>168</v>
      </c>
      <c r="C108" s="161"/>
      <c r="D108" s="162">
        <v>1</v>
      </c>
      <c r="E108" s="162">
        <v>1</v>
      </c>
      <c r="F108" s="163">
        <v>3</v>
      </c>
      <c r="G108" s="161"/>
      <c r="H108" s="162"/>
      <c r="I108" s="162"/>
      <c r="J108" s="163">
        <v>1</v>
      </c>
      <c r="K108" s="161"/>
      <c r="L108" s="162"/>
      <c r="M108" s="162"/>
      <c r="N108" s="163"/>
      <c r="O108" s="161"/>
      <c r="P108" s="162"/>
      <c r="Q108" s="162">
        <v>1</v>
      </c>
      <c r="R108" s="163">
        <v>1</v>
      </c>
      <c r="S108" s="161"/>
      <c r="T108" s="162"/>
      <c r="U108" s="162"/>
      <c r="V108" s="163"/>
    </row>
    <row r="109" spans="1:22" x14ac:dyDescent="0.25">
      <c r="A109" s="155">
        <v>104</v>
      </c>
      <c r="B109" s="160" t="s">
        <v>180</v>
      </c>
      <c r="C109" s="161">
        <v>1</v>
      </c>
      <c r="D109" s="162">
        <v>2</v>
      </c>
      <c r="E109" s="162">
        <v>1</v>
      </c>
      <c r="F109" s="163">
        <v>5</v>
      </c>
      <c r="G109" s="161"/>
      <c r="H109" s="162"/>
      <c r="I109" s="162"/>
      <c r="J109" s="163"/>
      <c r="K109" s="161"/>
      <c r="L109" s="162"/>
      <c r="M109" s="162"/>
      <c r="N109" s="163"/>
      <c r="O109" s="161"/>
      <c r="P109" s="162">
        <v>4</v>
      </c>
      <c r="Q109" s="162">
        <v>4</v>
      </c>
      <c r="R109" s="163"/>
      <c r="S109" s="161"/>
      <c r="T109" s="162"/>
      <c r="U109" s="162"/>
      <c r="V109" s="163"/>
    </row>
    <row r="110" spans="1:22" x14ac:dyDescent="0.25">
      <c r="A110" s="155">
        <v>105</v>
      </c>
      <c r="B110" s="160" t="s">
        <v>190</v>
      </c>
      <c r="C110" s="161"/>
      <c r="D110" s="162"/>
      <c r="E110" s="162">
        <v>1</v>
      </c>
      <c r="F110" s="163">
        <v>2</v>
      </c>
      <c r="G110" s="161"/>
      <c r="H110" s="162"/>
      <c r="I110" s="162"/>
      <c r="J110" s="163"/>
      <c r="K110" s="161"/>
      <c r="L110" s="162"/>
      <c r="M110" s="162"/>
      <c r="N110" s="163"/>
      <c r="O110" s="161">
        <v>1</v>
      </c>
      <c r="P110" s="162"/>
      <c r="Q110" s="162">
        <v>2</v>
      </c>
      <c r="R110" s="163"/>
      <c r="S110" s="161"/>
      <c r="T110" s="162"/>
      <c r="U110" s="162"/>
      <c r="V110" s="163"/>
    </row>
    <row r="111" spans="1:22" x14ac:dyDescent="0.25">
      <c r="A111" s="155">
        <v>106</v>
      </c>
      <c r="B111" s="160" t="s">
        <v>151</v>
      </c>
      <c r="C111" s="161">
        <v>1</v>
      </c>
      <c r="D111" s="162"/>
      <c r="E111" s="162">
        <v>1</v>
      </c>
      <c r="F111" s="163">
        <v>3</v>
      </c>
      <c r="G111" s="161">
        <v>1</v>
      </c>
      <c r="H111" s="162">
        <v>1</v>
      </c>
      <c r="I111" s="162">
        <v>1</v>
      </c>
      <c r="J111" s="163">
        <v>1</v>
      </c>
      <c r="K111" s="161"/>
      <c r="L111" s="162"/>
      <c r="M111" s="162"/>
      <c r="N111" s="163"/>
      <c r="O111" s="161">
        <v>1</v>
      </c>
      <c r="P111" s="162"/>
      <c r="Q111" s="162">
        <v>1</v>
      </c>
      <c r="R111" s="163">
        <v>2</v>
      </c>
      <c r="S111" s="161"/>
      <c r="T111" s="162"/>
      <c r="U111" s="162"/>
      <c r="V111" s="163"/>
    </row>
    <row r="112" spans="1:22" x14ac:dyDescent="0.25">
      <c r="A112" s="155">
        <v>107</v>
      </c>
      <c r="B112" s="160" t="s">
        <v>175</v>
      </c>
      <c r="C112" s="161">
        <v>2</v>
      </c>
      <c r="D112" s="162">
        <v>2</v>
      </c>
      <c r="E112" s="162"/>
      <c r="F112" s="163"/>
      <c r="G112" s="161">
        <v>1</v>
      </c>
      <c r="H112" s="162"/>
      <c r="I112" s="162"/>
      <c r="J112" s="163"/>
      <c r="K112" s="161"/>
      <c r="L112" s="162"/>
      <c r="M112" s="162"/>
      <c r="N112" s="163"/>
      <c r="O112" s="161">
        <v>1</v>
      </c>
      <c r="P112" s="162">
        <v>2</v>
      </c>
      <c r="Q112" s="162">
        <v>2</v>
      </c>
      <c r="R112" s="163">
        <v>1</v>
      </c>
      <c r="S112" s="161"/>
      <c r="T112" s="162"/>
      <c r="U112" s="162"/>
      <c r="V112" s="163"/>
    </row>
    <row r="113" spans="1:22" x14ac:dyDescent="0.25">
      <c r="A113" s="155">
        <v>108</v>
      </c>
      <c r="B113" s="160" t="s">
        <v>185</v>
      </c>
      <c r="C113" s="161">
        <v>2</v>
      </c>
      <c r="D113" s="162">
        <v>9</v>
      </c>
      <c r="E113" s="162">
        <v>3</v>
      </c>
      <c r="F113" s="163">
        <v>25</v>
      </c>
      <c r="G113" s="161">
        <v>1</v>
      </c>
      <c r="H113" s="162">
        <v>12</v>
      </c>
      <c r="I113" s="162">
        <v>2</v>
      </c>
      <c r="J113" s="163">
        <v>4</v>
      </c>
      <c r="K113" s="161"/>
      <c r="L113" s="162"/>
      <c r="M113" s="162"/>
      <c r="N113" s="163"/>
      <c r="O113" s="161">
        <v>4</v>
      </c>
      <c r="P113" s="162"/>
      <c r="Q113" s="162">
        <v>3</v>
      </c>
      <c r="R113" s="163"/>
      <c r="S113" s="161"/>
      <c r="T113" s="162"/>
      <c r="U113" s="162"/>
      <c r="V113" s="163"/>
    </row>
    <row r="114" spans="1:22" x14ac:dyDescent="0.25">
      <c r="A114" s="155">
        <v>109</v>
      </c>
      <c r="B114" s="160" t="s">
        <v>266</v>
      </c>
      <c r="C114" s="161"/>
      <c r="D114" s="162">
        <v>4</v>
      </c>
      <c r="E114" s="162"/>
      <c r="F114" s="163">
        <v>1</v>
      </c>
      <c r="G114" s="161"/>
      <c r="H114" s="162">
        <v>5</v>
      </c>
      <c r="I114" s="162"/>
      <c r="J114" s="163">
        <v>1</v>
      </c>
      <c r="K114" s="161"/>
      <c r="L114" s="162"/>
      <c r="M114" s="162"/>
      <c r="N114" s="163"/>
      <c r="O114" s="161"/>
      <c r="P114" s="162"/>
      <c r="Q114" s="162"/>
      <c r="R114" s="163"/>
      <c r="S114" s="161"/>
      <c r="T114" s="162"/>
      <c r="U114" s="162"/>
      <c r="V114" s="163"/>
    </row>
    <row r="115" spans="1:22" x14ac:dyDescent="0.25">
      <c r="A115" s="155">
        <v>110</v>
      </c>
      <c r="B115" s="160" t="s">
        <v>128</v>
      </c>
      <c r="C115" s="161">
        <v>1</v>
      </c>
      <c r="D115" s="162">
        <v>3</v>
      </c>
      <c r="E115" s="162"/>
      <c r="F115" s="163">
        <v>9</v>
      </c>
      <c r="G115" s="161"/>
      <c r="H115" s="162">
        <v>3</v>
      </c>
      <c r="I115" s="162"/>
      <c r="J115" s="163"/>
      <c r="K115" s="161"/>
      <c r="L115" s="162"/>
      <c r="M115" s="162"/>
      <c r="N115" s="163"/>
      <c r="O115" s="161"/>
      <c r="P115" s="162"/>
      <c r="Q115" s="162"/>
      <c r="R115" s="163">
        <v>3</v>
      </c>
      <c r="S115" s="161"/>
      <c r="T115" s="162"/>
      <c r="U115" s="162"/>
      <c r="V115" s="163"/>
    </row>
    <row r="116" spans="1:22" x14ac:dyDescent="0.25">
      <c r="A116" s="155">
        <v>111</v>
      </c>
      <c r="B116" s="160" t="s">
        <v>139</v>
      </c>
      <c r="C116" s="161"/>
      <c r="D116" s="162"/>
      <c r="E116" s="162"/>
      <c r="F116" s="163">
        <v>1</v>
      </c>
      <c r="G116" s="161"/>
      <c r="H116" s="162"/>
      <c r="I116" s="162"/>
      <c r="J116" s="163">
        <v>1</v>
      </c>
      <c r="K116" s="161"/>
      <c r="L116" s="162"/>
      <c r="M116" s="162"/>
      <c r="N116" s="163"/>
      <c r="O116" s="161">
        <v>1</v>
      </c>
      <c r="P116" s="162"/>
      <c r="Q116" s="162"/>
      <c r="R116" s="163">
        <v>1</v>
      </c>
      <c r="S116" s="161"/>
      <c r="T116" s="162"/>
      <c r="U116" s="162"/>
      <c r="V116" s="163"/>
    </row>
    <row r="117" spans="1:22" x14ac:dyDescent="0.25">
      <c r="A117" s="155">
        <v>112</v>
      </c>
      <c r="B117" s="160" t="s">
        <v>177</v>
      </c>
      <c r="C117" s="161"/>
      <c r="D117" s="162"/>
      <c r="E117" s="162"/>
      <c r="F117" s="163"/>
      <c r="G117" s="161"/>
      <c r="H117" s="162"/>
      <c r="I117" s="162"/>
      <c r="J117" s="163"/>
      <c r="K117" s="161"/>
      <c r="L117" s="162">
        <v>2</v>
      </c>
      <c r="M117" s="162">
        <v>2</v>
      </c>
      <c r="N117" s="163"/>
      <c r="O117" s="161"/>
      <c r="P117" s="162"/>
      <c r="Q117" s="162"/>
      <c r="R117" s="163"/>
      <c r="S117" s="161"/>
      <c r="T117" s="162"/>
      <c r="U117" s="162"/>
      <c r="V117" s="163"/>
    </row>
    <row r="118" spans="1:22" x14ac:dyDescent="0.25">
      <c r="A118" s="155">
        <v>113</v>
      </c>
      <c r="B118" s="160" t="s">
        <v>141</v>
      </c>
      <c r="C118" s="161"/>
      <c r="D118" s="162"/>
      <c r="E118" s="162"/>
      <c r="F118" s="163"/>
      <c r="G118" s="161"/>
      <c r="H118" s="162"/>
      <c r="I118" s="162"/>
      <c r="J118" s="163"/>
      <c r="K118" s="161"/>
      <c r="L118" s="162"/>
      <c r="M118" s="162">
        <v>2</v>
      </c>
      <c r="N118" s="163">
        <v>2</v>
      </c>
      <c r="O118" s="161">
        <v>2</v>
      </c>
      <c r="P118" s="162"/>
      <c r="Q118" s="162">
        <v>2</v>
      </c>
      <c r="R118" s="163">
        <v>4</v>
      </c>
      <c r="S118" s="161"/>
      <c r="T118" s="162"/>
      <c r="U118" s="162">
        <v>1</v>
      </c>
      <c r="V118" s="163">
        <v>2</v>
      </c>
    </row>
    <row r="119" spans="1:22" x14ac:dyDescent="0.25">
      <c r="A119" s="155">
        <v>114</v>
      </c>
      <c r="B119" s="160" t="s">
        <v>135</v>
      </c>
      <c r="C119" s="161"/>
      <c r="D119" s="162">
        <v>1</v>
      </c>
      <c r="E119" s="162"/>
      <c r="F119" s="163">
        <v>3</v>
      </c>
      <c r="G119" s="161">
        <v>1</v>
      </c>
      <c r="H119" s="162">
        <v>3</v>
      </c>
      <c r="I119" s="162"/>
      <c r="J119" s="163"/>
      <c r="K119" s="161"/>
      <c r="L119" s="162"/>
      <c r="M119" s="162"/>
      <c r="N119" s="163"/>
      <c r="O119" s="161">
        <v>3</v>
      </c>
      <c r="P119" s="162"/>
      <c r="Q119" s="162"/>
      <c r="R119" s="163">
        <v>2</v>
      </c>
      <c r="S119" s="161"/>
      <c r="T119" s="162"/>
      <c r="U119" s="162"/>
      <c r="V119" s="163"/>
    </row>
    <row r="120" spans="1:22" x14ac:dyDescent="0.25">
      <c r="A120" s="155">
        <v>115</v>
      </c>
      <c r="B120" s="160" t="s">
        <v>157</v>
      </c>
      <c r="C120" s="161">
        <v>1</v>
      </c>
      <c r="D120" s="162"/>
      <c r="E120" s="162"/>
      <c r="F120" s="163"/>
      <c r="G120" s="161"/>
      <c r="H120" s="162"/>
      <c r="I120" s="162"/>
      <c r="J120" s="163"/>
      <c r="K120" s="161"/>
      <c r="L120" s="162"/>
      <c r="M120" s="162"/>
      <c r="N120" s="163"/>
      <c r="O120" s="161"/>
      <c r="P120" s="162"/>
      <c r="Q120" s="162"/>
      <c r="R120" s="163">
        <v>1</v>
      </c>
      <c r="S120" s="161"/>
      <c r="T120" s="162"/>
      <c r="U120" s="162"/>
      <c r="V120" s="163"/>
    </row>
    <row r="121" spans="1:22" x14ac:dyDescent="0.25">
      <c r="A121" s="155">
        <v>116</v>
      </c>
      <c r="B121" s="160" t="s">
        <v>203</v>
      </c>
      <c r="C121" s="161"/>
      <c r="D121" s="162"/>
      <c r="E121" s="162"/>
      <c r="F121" s="163"/>
      <c r="G121" s="161"/>
      <c r="H121" s="162">
        <v>2</v>
      </c>
      <c r="I121" s="162">
        <v>1</v>
      </c>
      <c r="J121" s="163"/>
      <c r="K121" s="161"/>
      <c r="L121" s="162"/>
      <c r="M121" s="162"/>
      <c r="N121" s="163"/>
      <c r="O121" s="161"/>
      <c r="P121" s="162"/>
      <c r="Q121" s="162">
        <v>1</v>
      </c>
      <c r="R121" s="163"/>
      <c r="S121" s="161"/>
      <c r="T121" s="162"/>
      <c r="U121" s="162"/>
      <c r="V121" s="163"/>
    </row>
    <row r="122" spans="1:22" x14ac:dyDescent="0.25">
      <c r="A122" s="155">
        <v>117</v>
      </c>
      <c r="B122" s="160" t="s">
        <v>267</v>
      </c>
      <c r="C122" s="161"/>
      <c r="D122" s="162">
        <v>1</v>
      </c>
      <c r="E122" s="162"/>
      <c r="F122" s="163">
        <v>1</v>
      </c>
      <c r="G122" s="161"/>
      <c r="H122" s="162"/>
      <c r="I122" s="162"/>
      <c r="J122" s="163"/>
      <c r="K122" s="161"/>
      <c r="L122" s="162"/>
      <c r="M122" s="162"/>
      <c r="N122" s="163"/>
      <c r="O122" s="161"/>
      <c r="P122" s="162"/>
      <c r="Q122" s="162"/>
      <c r="R122" s="163"/>
      <c r="S122" s="161"/>
      <c r="T122" s="162"/>
      <c r="U122" s="162"/>
      <c r="V122" s="163"/>
    </row>
    <row r="123" spans="1:22" ht="30" x14ac:dyDescent="0.25">
      <c r="A123" s="155">
        <v>118</v>
      </c>
      <c r="B123" s="160" t="s">
        <v>268</v>
      </c>
      <c r="C123" s="161"/>
      <c r="D123" s="162">
        <v>10</v>
      </c>
      <c r="E123" s="162"/>
      <c r="F123" s="163">
        <v>1</v>
      </c>
      <c r="G123" s="161"/>
      <c r="H123" s="162">
        <v>31</v>
      </c>
      <c r="I123" s="162">
        <v>2</v>
      </c>
      <c r="J123" s="163">
        <v>9</v>
      </c>
      <c r="K123" s="161"/>
      <c r="L123" s="162"/>
      <c r="M123" s="162"/>
      <c r="N123" s="163"/>
      <c r="O123" s="161"/>
      <c r="P123" s="162"/>
      <c r="Q123" s="162"/>
      <c r="R123" s="163"/>
      <c r="S123" s="161"/>
      <c r="T123" s="162"/>
      <c r="U123" s="162"/>
      <c r="V123" s="163"/>
    </row>
    <row r="124" spans="1:22" x14ac:dyDescent="0.25">
      <c r="A124" s="155">
        <v>119</v>
      </c>
      <c r="B124" s="160" t="s">
        <v>152</v>
      </c>
      <c r="C124" s="161">
        <v>1</v>
      </c>
      <c r="D124" s="162">
        <v>1</v>
      </c>
      <c r="E124" s="162"/>
      <c r="F124" s="163">
        <v>6</v>
      </c>
      <c r="G124" s="161">
        <v>5</v>
      </c>
      <c r="H124" s="162">
        <v>1</v>
      </c>
      <c r="I124" s="162"/>
      <c r="J124" s="163">
        <v>3</v>
      </c>
      <c r="K124" s="161"/>
      <c r="L124" s="162"/>
      <c r="M124" s="162"/>
      <c r="N124" s="163">
        <v>8</v>
      </c>
      <c r="O124" s="161">
        <v>4</v>
      </c>
      <c r="P124" s="162"/>
      <c r="Q124" s="162">
        <v>1</v>
      </c>
      <c r="R124" s="163">
        <v>1</v>
      </c>
      <c r="S124" s="161">
        <v>1</v>
      </c>
      <c r="T124" s="162"/>
      <c r="U124" s="162"/>
      <c r="V124" s="163">
        <v>4</v>
      </c>
    </row>
    <row r="125" spans="1:22" x14ac:dyDescent="0.25">
      <c r="A125" s="155">
        <v>120</v>
      </c>
      <c r="B125" s="160" t="s">
        <v>147</v>
      </c>
      <c r="C125" s="161"/>
      <c r="D125" s="162"/>
      <c r="E125" s="162"/>
      <c r="F125" s="163"/>
      <c r="G125" s="161"/>
      <c r="H125" s="162"/>
      <c r="I125" s="162"/>
      <c r="J125" s="163"/>
      <c r="K125" s="161"/>
      <c r="L125" s="162"/>
      <c r="M125" s="162"/>
      <c r="N125" s="163"/>
      <c r="O125" s="161"/>
      <c r="P125" s="162"/>
      <c r="Q125" s="162"/>
      <c r="R125" s="163">
        <v>1</v>
      </c>
      <c r="S125" s="161"/>
      <c r="T125" s="162"/>
      <c r="U125" s="162"/>
      <c r="V125" s="163"/>
    </row>
    <row r="126" spans="1:22" x14ac:dyDescent="0.25">
      <c r="A126" s="155">
        <v>121</v>
      </c>
      <c r="B126" s="160" t="s">
        <v>269</v>
      </c>
      <c r="C126" s="161"/>
      <c r="D126" s="162">
        <v>1</v>
      </c>
      <c r="E126" s="162"/>
      <c r="F126" s="163"/>
      <c r="G126" s="161"/>
      <c r="H126" s="162"/>
      <c r="I126" s="162"/>
      <c r="J126" s="163"/>
      <c r="K126" s="161"/>
      <c r="L126" s="162"/>
      <c r="M126" s="162"/>
      <c r="N126" s="163"/>
      <c r="O126" s="161"/>
      <c r="P126" s="162"/>
      <c r="Q126" s="162"/>
      <c r="R126" s="163"/>
      <c r="S126" s="161"/>
      <c r="T126" s="162"/>
      <c r="U126" s="162"/>
      <c r="V126" s="163"/>
    </row>
    <row r="127" spans="1:22" x14ac:dyDescent="0.25">
      <c r="A127" s="155">
        <v>122</v>
      </c>
      <c r="B127" s="160" t="s">
        <v>270</v>
      </c>
      <c r="C127" s="161"/>
      <c r="D127" s="162"/>
      <c r="E127" s="162"/>
      <c r="F127" s="163"/>
      <c r="G127" s="161"/>
      <c r="H127" s="162">
        <v>1</v>
      </c>
      <c r="I127" s="162"/>
      <c r="J127" s="163">
        <v>1</v>
      </c>
      <c r="K127" s="161"/>
      <c r="L127" s="162"/>
      <c r="M127" s="162"/>
      <c r="N127" s="163"/>
      <c r="O127" s="161"/>
      <c r="P127" s="162"/>
      <c r="Q127" s="162"/>
      <c r="R127" s="163"/>
      <c r="S127" s="161"/>
      <c r="T127" s="162"/>
      <c r="U127" s="162"/>
      <c r="V127" s="163"/>
    </row>
    <row r="128" spans="1:22" x14ac:dyDescent="0.25">
      <c r="A128" s="155">
        <v>123</v>
      </c>
      <c r="B128" s="160" t="s">
        <v>146</v>
      </c>
      <c r="C128" s="161"/>
      <c r="D128" s="162"/>
      <c r="E128" s="162"/>
      <c r="F128" s="163"/>
      <c r="G128" s="161"/>
      <c r="H128" s="162"/>
      <c r="I128" s="162"/>
      <c r="J128" s="163"/>
      <c r="K128" s="161"/>
      <c r="L128" s="162"/>
      <c r="M128" s="162"/>
      <c r="N128" s="163"/>
      <c r="O128" s="161"/>
      <c r="P128" s="162"/>
      <c r="Q128" s="162"/>
      <c r="R128" s="163">
        <v>1</v>
      </c>
      <c r="S128" s="161"/>
      <c r="T128" s="162"/>
      <c r="U128" s="162"/>
      <c r="V128" s="163"/>
    </row>
    <row r="129" spans="1:22" x14ac:dyDescent="0.25">
      <c r="A129" s="155">
        <v>124</v>
      </c>
      <c r="B129" s="160" t="s">
        <v>156</v>
      </c>
      <c r="C129" s="161"/>
      <c r="D129" s="162">
        <v>21</v>
      </c>
      <c r="E129" s="162"/>
      <c r="F129" s="163">
        <v>1</v>
      </c>
      <c r="G129" s="161"/>
      <c r="H129" s="162">
        <v>9</v>
      </c>
      <c r="I129" s="162">
        <v>1</v>
      </c>
      <c r="J129" s="163">
        <v>4</v>
      </c>
      <c r="K129" s="161"/>
      <c r="L129" s="162"/>
      <c r="M129" s="162"/>
      <c r="N129" s="163"/>
      <c r="O129" s="161">
        <v>1</v>
      </c>
      <c r="P129" s="162"/>
      <c r="Q129" s="162">
        <v>2</v>
      </c>
      <c r="R129" s="163">
        <v>1</v>
      </c>
      <c r="S129" s="161"/>
      <c r="T129" s="162"/>
      <c r="U129" s="162"/>
      <c r="V129" s="163"/>
    </row>
    <row r="130" spans="1:22" x14ac:dyDescent="0.25">
      <c r="A130" s="155">
        <v>125</v>
      </c>
      <c r="B130" s="160" t="s">
        <v>271</v>
      </c>
      <c r="C130" s="161"/>
      <c r="D130" s="162">
        <v>2</v>
      </c>
      <c r="E130" s="162"/>
      <c r="F130" s="163"/>
      <c r="G130" s="161"/>
      <c r="H130" s="162"/>
      <c r="I130" s="162"/>
      <c r="J130" s="163"/>
      <c r="K130" s="161"/>
      <c r="L130" s="162"/>
      <c r="M130" s="162"/>
      <c r="N130" s="163"/>
      <c r="O130" s="161"/>
      <c r="P130" s="162"/>
      <c r="Q130" s="162"/>
      <c r="R130" s="163"/>
      <c r="S130" s="161"/>
      <c r="T130" s="162"/>
      <c r="U130" s="162"/>
      <c r="V130" s="163"/>
    </row>
    <row r="131" spans="1:22" ht="30" x14ac:dyDescent="0.25">
      <c r="A131" s="155">
        <v>126</v>
      </c>
      <c r="B131" s="160" t="s">
        <v>272</v>
      </c>
      <c r="C131" s="161"/>
      <c r="D131" s="162"/>
      <c r="E131" s="162"/>
      <c r="F131" s="163"/>
      <c r="G131" s="161">
        <v>3</v>
      </c>
      <c r="H131" s="162"/>
      <c r="I131" s="162"/>
      <c r="J131" s="163"/>
      <c r="K131" s="161"/>
      <c r="L131" s="162"/>
      <c r="M131" s="162"/>
      <c r="N131" s="163"/>
      <c r="O131" s="161"/>
      <c r="P131" s="162"/>
      <c r="Q131" s="162"/>
      <c r="R131" s="163"/>
      <c r="S131" s="161"/>
      <c r="T131" s="162"/>
      <c r="U131" s="162"/>
      <c r="V131" s="163"/>
    </row>
    <row r="132" spans="1:22" ht="15.75" thickBot="1" x14ac:dyDescent="0.3">
      <c r="B132" s="174" t="s">
        <v>273</v>
      </c>
      <c r="C132" s="165">
        <v>40</v>
      </c>
      <c r="D132" s="166">
        <v>301</v>
      </c>
      <c r="E132" s="166">
        <v>55</v>
      </c>
      <c r="F132" s="167">
        <v>328</v>
      </c>
      <c r="G132" s="165">
        <v>43</v>
      </c>
      <c r="H132" s="166">
        <v>250</v>
      </c>
      <c r="I132" s="166">
        <v>51</v>
      </c>
      <c r="J132" s="167">
        <v>162</v>
      </c>
      <c r="K132" s="165">
        <v>3</v>
      </c>
      <c r="L132" s="166">
        <v>8</v>
      </c>
      <c r="M132" s="166">
        <v>53</v>
      </c>
      <c r="N132" s="167">
        <v>121</v>
      </c>
      <c r="O132" s="165">
        <v>76</v>
      </c>
      <c r="P132" s="166">
        <v>34</v>
      </c>
      <c r="Q132" s="166">
        <v>89</v>
      </c>
      <c r="R132" s="167">
        <v>98</v>
      </c>
      <c r="S132" s="165">
        <v>7</v>
      </c>
      <c r="T132" s="166">
        <v>16</v>
      </c>
      <c r="U132" s="166">
        <v>11</v>
      </c>
      <c r="V132" s="167">
        <v>39</v>
      </c>
    </row>
    <row r="135" spans="1:22" x14ac:dyDescent="0.25">
      <c r="B135" s="153" t="s">
        <v>235</v>
      </c>
      <c r="C135" s="154"/>
      <c r="D135" s="154"/>
      <c r="E135" s="154"/>
      <c r="F135" s="147"/>
      <c r="G135" s="147"/>
    </row>
  </sheetData>
  <mergeCells count="6">
    <mergeCell ref="S4:V4"/>
    <mergeCell ref="B1:N1"/>
    <mergeCell ref="C4:F4"/>
    <mergeCell ref="G4:J4"/>
    <mergeCell ref="K4:N4"/>
    <mergeCell ref="O4:R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MIR 2014</vt:lpstr>
      <vt:lpstr>Septiembre</vt:lpstr>
      <vt:lpstr>Hoja3</vt:lpstr>
      <vt:lpstr>Actividades</vt:lpstr>
      <vt:lpstr>ANP a septiembre</vt:lpstr>
      <vt:lpstr>Septiembre!Área_de_impresión</vt:lpstr>
      <vt:lpstr>Septiembre!Títulos_a_imprimir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Graciela Ricaño Mendez</dc:creator>
  <cp:lastModifiedBy>Rogelio Alejandro Esquivias Rodriguez</cp:lastModifiedBy>
  <cp:lastPrinted>2019-10-08T17:22:47Z</cp:lastPrinted>
  <dcterms:created xsi:type="dcterms:W3CDTF">2014-06-02T23:14:52Z</dcterms:created>
  <dcterms:modified xsi:type="dcterms:W3CDTF">2019-10-08T17:37:04Z</dcterms:modified>
</cp:coreProperties>
</file>